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/>
  </bookViews>
  <sheets>
    <sheet name="GP LIchtenberg" sheetId="1" r:id="rId1"/>
    <sheet name="Tabelle1" sheetId="2" r:id="rId2"/>
  </sheets>
  <calcPr calcId="125725"/>
  <fileRecoveryPr autoRecover="0"/>
</workbook>
</file>

<file path=xl/calcChain.xml><?xml version="1.0" encoding="utf-8"?>
<calcChain xmlns="http://schemas.openxmlformats.org/spreadsheetml/2006/main">
  <c r="Y15" i="1"/>
  <c r="Y17"/>
  <c r="Y18"/>
  <c r="Y16"/>
  <c r="Y6"/>
  <c r="Y8"/>
  <c r="Y9"/>
  <c r="Y7"/>
  <c r="AD7" l="1"/>
  <c r="AE7" s="1"/>
  <c r="AD11"/>
  <c r="AE11" s="1"/>
  <c r="AD12"/>
  <c r="AE12" s="1"/>
  <c r="AD15"/>
  <c r="AE15" s="1"/>
  <c r="AD17"/>
  <c r="AE17" s="1"/>
  <c r="W7"/>
  <c r="W15"/>
  <c r="W17"/>
  <c r="W18"/>
  <c r="W16"/>
  <c r="L17"/>
  <c r="M17" s="1"/>
  <c r="L18"/>
  <c r="M18" s="1"/>
  <c r="L16"/>
  <c r="M16" s="1"/>
  <c r="L20"/>
  <c r="L23"/>
  <c r="M23" s="1"/>
  <c r="L24"/>
  <c r="M24" s="1"/>
  <c r="L26"/>
  <c r="M26" s="1"/>
  <c r="L27"/>
  <c r="M27" s="1"/>
  <c r="H17"/>
  <c r="O17" s="1"/>
  <c r="H18"/>
  <c r="H16"/>
  <c r="O16" s="1"/>
  <c r="H20"/>
  <c r="H23"/>
  <c r="H24"/>
  <c r="O24" s="1"/>
  <c r="T16"/>
  <c r="S16"/>
  <c r="R16"/>
  <c r="Q16"/>
  <c r="T12"/>
  <c r="S7"/>
  <c r="O27" l="1"/>
  <c r="O26"/>
  <c r="Z16"/>
  <c r="Z17"/>
  <c r="AF17" s="1"/>
  <c r="O20"/>
  <c r="O23"/>
  <c r="O18"/>
  <c r="Z18" s="1"/>
  <c r="M20"/>
  <c r="L6"/>
  <c r="M6" s="1"/>
  <c r="L8"/>
  <c r="M8" s="1"/>
  <c r="L7"/>
  <c r="M7" s="1"/>
  <c r="L13"/>
  <c r="M13" s="1"/>
  <c r="L11"/>
  <c r="M11" s="1"/>
  <c r="L12"/>
  <c r="M12" s="1"/>
  <c r="L15"/>
  <c r="M15" s="1"/>
  <c r="H7"/>
  <c r="H13"/>
  <c r="H11"/>
  <c r="H12"/>
  <c r="H15"/>
  <c r="T7"/>
  <c r="R7"/>
  <c r="Q7"/>
  <c r="S12"/>
  <c r="R12"/>
  <c r="Q12"/>
  <c r="T8"/>
  <c r="T11"/>
  <c r="T15"/>
  <c r="T17"/>
  <c r="T18"/>
  <c r="S8"/>
  <c r="S11"/>
  <c r="S15"/>
  <c r="S17"/>
  <c r="S18"/>
  <c r="R8"/>
  <c r="R11"/>
  <c r="R15"/>
  <c r="R17"/>
  <c r="R18"/>
  <c r="Q8"/>
  <c r="Q11"/>
  <c r="Q15"/>
  <c r="Q17"/>
  <c r="Q18"/>
  <c r="AD6"/>
  <c r="AE6" s="1"/>
  <c r="AE8"/>
  <c r="AD9"/>
  <c r="AE9" s="1"/>
  <c r="W6"/>
  <c r="W8"/>
  <c r="T9"/>
  <c r="S9"/>
  <c r="R9"/>
  <c r="Q9"/>
  <c r="W9"/>
  <c r="L9"/>
  <c r="M9" s="1"/>
  <c r="H6"/>
  <c r="H8"/>
  <c r="H9"/>
  <c r="O8" l="1"/>
  <c r="Z8" s="1"/>
  <c r="AF8" s="1"/>
  <c r="O6"/>
  <c r="Z6" s="1"/>
  <c r="AF6" s="1"/>
  <c r="O11"/>
  <c r="AF11" s="1"/>
  <c r="O15"/>
  <c r="Z15" s="1"/>
  <c r="AF15" s="1"/>
  <c r="O13"/>
  <c r="O12"/>
  <c r="AF12" s="1"/>
  <c r="O7"/>
  <c r="Z7" s="1"/>
  <c r="AF7" s="1"/>
  <c r="O9"/>
  <c r="Z9" s="1"/>
  <c r="AF9" s="1"/>
  <c r="T6"/>
  <c r="S6"/>
  <c r="R6"/>
  <c r="Q6"/>
  <c r="Q1" l="1"/>
</calcChain>
</file>

<file path=xl/sharedStrings.xml><?xml version="1.0" encoding="utf-8"?>
<sst xmlns="http://schemas.openxmlformats.org/spreadsheetml/2006/main" count="178" uniqueCount="78">
  <si>
    <t xml:space="preserve"> </t>
  </si>
  <si>
    <t>Name</t>
  </si>
  <si>
    <t>Vorname</t>
  </si>
  <si>
    <t>Verein</t>
  </si>
  <si>
    <t>Klasse</t>
  </si>
  <si>
    <t>Fliege Ziel</t>
  </si>
  <si>
    <t>Fliege Weit Einhand</t>
  </si>
  <si>
    <t>Präzision</t>
  </si>
  <si>
    <t>Gewicht Ziel</t>
  </si>
  <si>
    <t xml:space="preserve"> Gewicht Weit 7,5 g</t>
  </si>
  <si>
    <t>Dreikampf</t>
  </si>
  <si>
    <t>Fünfkampf</t>
  </si>
  <si>
    <t>Fliege Weit Zweihand</t>
  </si>
  <si>
    <t>Gewicht Weit 18g</t>
  </si>
  <si>
    <t>Siebenkampf</t>
  </si>
  <si>
    <t xml:space="preserve">Multi </t>
  </si>
  <si>
    <t>Multi Weit</t>
  </si>
  <si>
    <t>Multi</t>
  </si>
  <si>
    <t>Allround</t>
  </si>
  <si>
    <t>1. Wurf</t>
  </si>
  <si>
    <t>2. Wurf</t>
  </si>
  <si>
    <t>gesamt</t>
  </si>
  <si>
    <t>m</t>
  </si>
  <si>
    <t>Punkte</t>
  </si>
  <si>
    <t>Pl.</t>
  </si>
  <si>
    <t>Ziel</t>
  </si>
  <si>
    <t>Zweikampf</t>
  </si>
  <si>
    <t>Zimmermann</t>
  </si>
  <si>
    <t>S</t>
  </si>
  <si>
    <t>Geisler</t>
  </si>
  <si>
    <t>Jürgen</t>
  </si>
  <si>
    <t>SC Borussia Friedr.</t>
  </si>
  <si>
    <t>Oelke</t>
  </si>
  <si>
    <t>Heinz</t>
  </si>
  <si>
    <t>AF Hohenschönh.</t>
  </si>
  <si>
    <t>Wagner</t>
  </si>
  <si>
    <t>Frank</t>
  </si>
  <si>
    <t>LM</t>
  </si>
  <si>
    <t>Britta</t>
  </si>
  <si>
    <t>LD</t>
  </si>
  <si>
    <t>Ebeling</t>
  </si>
  <si>
    <t>Olaf</t>
  </si>
  <si>
    <t>Hallescher AV/CC</t>
  </si>
  <si>
    <t>Ergebnisliste Castingsport - Großer Preis von Lichtenberg  2017 Stadion Friedrichsfelde, am 28. Oktober 2017</t>
  </si>
  <si>
    <t>Schneider</t>
  </si>
  <si>
    <t>Angelika</t>
  </si>
  <si>
    <t>Hallescher AV</t>
  </si>
  <si>
    <t xml:space="preserve">Frahm </t>
  </si>
  <si>
    <t>Manfred</t>
  </si>
  <si>
    <t>Seyfert</t>
  </si>
  <si>
    <t>Claudia</t>
  </si>
  <si>
    <t>Marie-Louis</t>
  </si>
  <si>
    <t>BJW</t>
  </si>
  <si>
    <t>Hüter</t>
  </si>
  <si>
    <t>Torsten</t>
  </si>
  <si>
    <t>Sabban</t>
  </si>
  <si>
    <t>Florian</t>
  </si>
  <si>
    <t>Schepler</t>
  </si>
  <si>
    <t xml:space="preserve">Schepler </t>
  </si>
  <si>
    <t>Richter</t>
  </si>
  <si>
    <t>Abs</t>
  </si>
  <si>
    <t>Johannes</t>
  </si>
  <si>
    <t>Hendrik</t>
  </si>
  <si>
    <t>Thorben</t>
  </si>
  <si>
    <t>SAV Ludwigslust</t>
  </si>
  <si>
    <t>Eike</t>
  </si>
  <si>
    <t>Wölk</t>
  </si>
  <si>
    <t>Winfried</t>
  </si>
  <si>
    <t>AO Zeuthen 1</t>
  </si>
  <si>
    <t>BJM</t>
  </si>
  <si>
    <t>DJM</t>
  </si>
  <si>
    <t>CJM</t>
  </si>
  <si>
    <t>Riegenplan</t>
  </si>
  <si>
    <t>Bitte bei Vorlage der Siegerliste an</t>
  </si>
  <si>
    <t>den DAFV aufkleben.</t>
  </si>
  <si>
    <t>Ausschreibung  wurde durch DAFV genehmigt"</t>
  </si>
  <si>
    <t>Nr.: 40 /2017 gez.: Wolfgang Feige-Lorenz</t>
  </si>
  <si>
    <t>Seyffert</t>
  </si>
</sst>
</file>

<file path=xl/styles.xml><?xml version="1.0" encoding="utf-8"?>
<styleSheet xmlns="http://schemas.openxmlformats.org/spreadsheetml/2006/main">
  <numFmts count="3">
    <numFmt numFmtId="164" formatCode="[$€]#,##0.00_);[Red]\([$€]#,##0.00\)"/>
    <numFmt numFmtId="165" formatCode="#,##0.000"/>
    <numFmt numFmtId="166" formatCode="0.000"/>
  </numFmts>
  <fonts count="32"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b/>
      <sz val="16"/>
      <name val="Arial"/>
      <family val="2"/>
    </font>
    <font>
      <b/>
      <sz val="16"/>
      <color rgb="FFFF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10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1" applyNumberFormat="0" applyAlignment="0" applyProtection="0"/>
    <xf numFmtId="0" fontId="4" fillId="20" borderId="2" applyNumberFormat="0" applyAlignment="0" applyProtection="0"/>
    <xf numFmtId="0" fontId="5" fillId="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164" fontId="19" fillId="0" borderId="0" applyFill="0" applyBorder="0" applyAlignment="0" applyProtection="0"/>
    <xf numFmtId="0" fontId="8" fillId="4" borderId="0" applyNumberFormat="0" applyBorder="0" applyAlignment="0" applyProtection="0"/>
    <xf numFmtId="0" fontId="9" fillId="21" borderId="0" applyNumberFormat="0" applyBorder="0" applyAlignment="0" applyProtection="0"/>
    <xf numFmtId="0" fontId="19" fillId="22" borderId="4" applyNumberFormat="0" applyAlignment="0" applyProtection="0"/>
    <xf numFmtId="0" fontId="10" fillId="3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23" borderId="9" applyNumberFormat="0" applyAlignment="0" applyProtection="0"/>
  </cellStyleXfs>
  <cellXfs count="90">
    <xf numFmtId="0" fontId="0" fillId="0" borderId="0" xfId="0"/>
    <xf numFmtId="0" fontId="18" fillId="0" borderId="14" xfId="0" applyFont="1" applyBorder="1" applyAlignment="1">
      <alignment horizontal="left"/>
    </xf>
    <xf numFmtId="0" fontId="18" fillId="0" borderId="14" xfId="0" applyFont="1" applyFill="1" applyBorder="1" applyAlignment="1">
      <alignment horizontal="left" shrinkToFit="1"/>
    </xf>
    <xf numFmtId="3" fontId="18" fillId="0" borderId="14" xfId="0" applyNumberFormat="1" applyFont="1" applyFill="1" applyBorder="1" applyAlignment="1" applyProtection="1">
      <alignment horizontal="center"/>
    </xf>
    <xf numFmtId="0" fontId="18" fillId="0" borderId="14" xfId="0" applyNumberFormat="1" applyFont="1" applyFill="1" applyBorder="1" applyAlignment="1" applyProtection="1">
      <alignment horizontal="center"/>
    </xf>
    <xf numFmtId="0" fontId="20" fillId="0" borderId="0" xfId="0" applyFont="1"/>
    <xf numFmtId="4" fontId="21" fillId="0" borderId="0" xfId="0" applyNumberFormat="1" applyFont="1" applyFill="1" applyBorder="1" applyAlignment="1" applyProtection="1"/>
    <xf numFmtId="165" fontId="21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/>
    </xf>
    <xf numFmtId="0" fontId="22" fillId="0" borderId="0" xfId="0" applyNumberFormat="1" applyFont="1" applyFill="1" applyBorder="1" applyAlignment="1" applyProtection="1">
      <alignment shrinkToFit="1"/>
    </xf>
    <xf numFmtId="166" fontId="21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shrinkToFit="1"/>
    </xf>
    <xf numFmtId="0" fontId="23" fillId="0" borderId="0" xfId="0" applyNumberFormat="1" applyFont="1" applyFill="1" applyBorder="1" applyAlignment="1" applyProtection="1">
      <alignment horizontal="center"/>
    </xf>
    <xf numFmtId="3" fontId="23" fillId="0" borderId="0" xfId="0" applyNumberFormat="1" applyFont="1" applyFill="1" applyBorder="1" applyAlignment="1" applyProtection="1">
      <alignment horizontal="center"/>
    </xf>
    <xf numFmtId="4" fontId="23" fillId="0" borderId="0" xfId="0" applyNumberFormat="1" applyFont="1" applyFill="1" applyBorder="1" applyAlignment="1" applyProtection="1"/>
    <xf numFmtId="2" fontId="23" fillId="0" borderId="0" xfId="0" applyNumberFormat="1" applyFont="1" applyFill="1" applyBorder="1" applyAlignment="1" applyProtection="1"/>
    <xf numFmtId="3" fontId="23" fillId="0" borderId="0" xfId="0" applyNumberFormat="1" applyFont="1" applyFill="1" applyBorder="1" applyAlignment="1" applyProtection="1"/>
    <xf numFmtId="165" fontId="23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/>
    </xf>
    <xf numFmtId="0" fontId="23" fillId="0" borderId="0" xfId="0" applyNumberFormat="1" applyFont="1" applyFill="1" applyBorder="1" applyAlignment="1" applyProtection="1">
      <alignment horizontal="center" shrinkToFit="1"/>
    </xf>
    <xf numFmtId="4" fontId="23" fillId="0" borderId="0" xfId="0" applyNumberFormat="1" applyFont="1" applyFill="1" applyBorder="1" applyAlignment="1" applyProtection="1">
      <alignment horizontal="right"/>
    </xf>
    <xf numFmtId="0" fontId="25" fillId="0" borderId="0" xfId="0" applyNumberFormat="1" applyFont="1" applyFill="1" applyBorder="1" applyAlignment="1" applyProtection="1">
      <alignment horizontal="center"/>
    </xf>
    <xf numFmtId="166" fontId="23" fillId="0" borderId="0" xfId="0" applyNumberFormat="1" applyFont="1" applyFill="1" applyBorder="1" applyAlignment="1" applyProtection="1"/>
    <xf numFmtId="0" fontId="26" fillId="0" borderId="10" xfId="0" applyNumberFormat="1" applyFont="1" applyFill="1" applyBorder="1" applyAlignment="1" applyProtection="1">
      <alignment shrinkToFit="1"/>
    </xf>
    <xf numFmtId="0" fontId="23" fillId="0" borderId="10" xfId="0" applyNumberFormat="1" applyFont="1" applyFill="1" applyBorder="1" applyAlignment="1" applyProtection="1">
      <alignment shrinkToFit="1"/>
    </xf>
    <xf numFmtId="3" fontId="26" fillId="0" borderId="11" xfId="0" applyNumberFormat="1" applyFont="1" applyFill="1" applyBorder="1" applyAlignment="1" applyProtection="1">
      <alignment horizontal="center" shrinkToFit="1"/>
    </xf>
    <xf numFmtId="0" fontId="26" fillId="0" borderId="10" xfId="0" applyNumberFormat="1" applyFont="1" applyFill="1" applyBorder="1" applyAlignment="1" applyProtection="1">
      <alignment horizontal="center" shrinkToFit="1"/>
    </xf>
    <xf numFmtId="166" fontId="26" fillId="0" borderId="10" xfId="0" applyNumberFormat="1" applyFont="1" applyFill="1" applyBorder="1" applyAlignment="1" applyProtection="1">
      <alignment shrinkToFit="1"/>
    </xf>
    <xf numFmtId="0" fontId="27" fillId="0" borderId="10" xfId="0" applyNumberFormat="1" applyFont="1" applyFill="1" applyBorder="1" applyAlignment="1" applyProtection="1">
      <alignment horizontal="center" shrinkToFit="1"/>
    </xf>
    <xf numFmtId="0" fontId="26" fillId="0" borderId="0" xfId="0" applyNumberFormat="1" applyFont="1" applyFill="1" applyBorder="1" applyAlignment="1" applyProtection="1">
      <alignment shrinkToFit="1"/>
    </xf>
    <xf numFmtId="3" fontId="26" fillId="0" borderId="10" xfId="0" applyNumberFormat="1" applyFont="1" applyFill="1" applyBorder="1" applyAlignment="1" applyProtection="1">
      <alignment horizontal="center" shrinkToFit="1"/>
    </xf>
    <xf numFmtId="4" fontId="26" fillId="0" borderId="10" xfId="0" applyNumberFormat="1" applyFont="1" applyFill="1" applyBorder="1" applyAlignment="1" applyProtection="1">
      <alignment horizontal="center" shrinkToFit="1"/>
    </xf>
    <xf numFmtId="2" fontId="26" fillId="0" borderId="10" xfId="0" applyNumberFormat="1" applyFont="1" applyFill="1" applyBorder="1" applyAlignment="1" applyProtection="1">
      <alignment horizontal="center" shrinkToFit="1"/>
    </xf>
    <xf numFmtId="3" fontId="26" fillId="0" borderId="10" xfId="0" applyNumberFormat="1" applyFont="1" applyFill="1" applyBorder="1" applyAlignment="1" applyProtection="1">
      <alignment shrinkToFit="1"/>
    </xf>
    <xf numFmtId="165" fontId="26" fillId="0" borderId="10" xfId="0" applyNumberFormat="1" applyFont="1" applyFill="1" applyBorder="1" applyAlignment="1" applyProtection="1">
      <alignment horizontal="center" shrinkToFit="1"/>
    </xf>
    <xf numFmtId="165" fontId="26" fillId="0" borderId="10" xfId="0" applyNumberFormat="1" applyFont="1" applyFill="1" applyBorder="1" applyAlignment="1" applyProtection="1">
      <alignment shrinkToFit="1"/>
    </xf>
    <xf numFmtId="0" fontId="28" fillId="0" borderId="10" xfId="0" applyNumberFormat="1" applyFont="1" applyFill="1" applyBorder="1" applyAlignment="1" applyProtection="1">
      <alignment horizontal="center" shrinkToFit="1"/>
    </xf>
    <xf numFmtId="4" fontId="26" fillId="0" borderId="10" xfId="0" applyNumberFormat="1" applyFont="1" applyFill="1" applyBorder="1" applyAlignment="1" applyProtection="1">
      <alignment horizontal="right" shrinkToFit="1"/>
    </xf>
    <xf numFmtId="0" fontId="23" fillId="0" borderId="12" xfId="0" applyFont="1" applyBorder="1" applyAlignment="1">
      <alignment horizontal="left"/>
    </xf>
    <xf numFmtId="0" fontId="23" fillId="0" borderId="12" xfId="0" applyFont="1" applyFill="1" applyBorder="1" applyAlignment="1">
      <alignment horizontal="left" shrinkToFit="1"/>
    </xf>
    <xf numFmtId="3" fontId="23" fillId="0" borderId="12" xfId="0" applyNumberFormat="1" applyFont="1" applyFill="1" applyBorder="1" applyAlignment="1" applyProtection="1">
      <alignment horizontal="center"/>
    </xf>
    <xf numFmtId="2" fontId="23" fillId="0" borderId="12" xfId="0" applyNumberFormat="1" applyFont="1" applyFill="1" applyBorder="1" applyAlignment="1" applyProtection="1"/>
    <xf numFmtId="4" fontId="23" fillId="0" borderId="12" xfId="0" applyNumberFormat="1" applyFont="1" applyFill="1" applyBorder="1" applyAlignment="1" applyProtection="1"/>
    <xf numFmtId="3" fontId="23" fillId="0" borderId="12" xfId="0" applyNumberFormat="1" applyFont="1" applyFill="1" applyBorder="1" applyAlignment="1" applyProtection="1"/>
    <xf numFmtId="165" fontId="23" fillId="0" borderId="12" xfId="0" applyNumberFormat="1" applyFont="1" applyFill="1" applyBorder="1" applyAlignment="1" applyProtection="1"/>
    <xf numFmtId="0" fontId="23" fillId="0" borderId="12" xfId="0" applyNumberFormat="1" applyFont="1" applyFill="1" applyBorder="1" applyAlignment="1" applyProtection="1">
      <alignment horizontal="center"/>
    </xf>
    <xf numFmtId="0" fontId="24" fillId="0" borderId="12" xfId="0" applyNumberFormat="1" applyFont="1" applyFill="1" applyBorder="1" applyAlignment="1" applyProtection="1">
      <alignment horizontal="center"/>
    </xf>
    <xf numFmtId="0" fontId="23" fillId="0" borderId="12" xfId="0" applyFont="1" applyBorder="1" applyAlignment="1">
      <alignment horizontal="left" shrinkToFit="1"/>
    </xf>
    <xf numFmtId="0" fontId="23" fillId="0" borderId="12" xfId="0" applyFont="1" applyBorder="1" applyAlignment="1">
      <alignment horizontal="center" shrinkToFit="1"/>
    </xf>
    <xf numFmtId="4" fontId="23" fillId="0" borderId="12" xfId="0" applyNumberFormat="1" applyFont="1" applyFill="1" applyBorder="1" applyAlignment="1" applyProtection="1">
      <alignment horizontal="right"/>
    </xf>
    <xf numFmtId="0" fontId="23" fillId="0" borderId="12" xfId="0" applyNumberFormat="1" applyFont="1" applyFill="1" applyBorder="1" applyAlignment="1" applyProtection="1"/>
    <xf numFmtId="166" fontId="23" fillId="0" borderId="12" xfId="0" applyNumberFormat="1" applyFont="1" applyFill="1" applyBorder="1" applyAlignment="1" applyProtection="1"/>
    <xf numFmtId="0" fontId="23" fillId="0" borderId="10" xfId="0" applyNumberFormat="1" applyFont="1" applyFill="1" applyBorder="1" applyAlignment="1" applyProtection="1"/>
    <xf numFmtId="0" fontId="23" fillId="0" borderId="14" xfId="0" applyFont="1" applyFill="1" applyBorder="1" applyAlignment="1">
      <alignment horizontal="left" shrinkToFit="1"/>
    </xf>
    <xf numFmtId="3" fontId="23" fillId="0" borderId="14" xfId="0" applyNumberFormat="1" applyFont="1" applyFill="1" applyBorder="1" applyAlignment="1" applyProtection="1">
      <alignment horizontal="center"/>
    </xf>
    <xf numFmtId="2" fontId="23" fillId="0" borderId="14" xfId="0" applyNumberFormat="1" applyFont="1" applyFill="1" applyBorder="1" applyAlignment="1" applyProtection="1"/>
    <xf numFmtId="4" fontId="23" fillId="0" borderId="14" xfId="0" applyNumberFormat="1" applyFont="1" applyFill="1" applyBorder="1" applyAlignment="1" applyProtection="1"/>
    <xf numFmtId="3" fontId="23" fillId="0" borderId="14" xfId="0" applyNumberFormat="1" applyFont="1" applyFill="1" applyBorder="1" applyAlignment="1" applyProtection="1"/>
    <xf numFmtId="165" fontId="23" fillId="0" borderId="14" xfId="0" applyNumberFormat="1" applyFont="1" applyFill="1" applyBorder="1" applyAlignment="1" applyProtection="1"/>
    <xf numFmtId="0" fontId="23" fillId="0" borderId="14" xfId="0" applyNumberFormat="1" applyFont="1" applyFill="1" applyBorder="1" applyAlignment="1" applyProtection="1">
      <alignment horizontal="center"/>
    </xf>
    <xf numFmtId="0" fontId="24" fillId="0" borderId="14" xfId="0" applyNumberFormat="1" applyFont="1" applyFill="1" applyBorder="1" applyAlignment="1" applyProtection="1">
      <alignment horizontal="center"/>
    </xf>
    <xf numFmtId="0" fontId="23" fillId="0" borderId="14" xfId="0" applyFont="1" applyBorder="1" applyAlignment="1">
      <alignment horizontal="left"/>
    </xf>
    <xf numFmtId="0" fontId="23" fillId="0" borderId="14" xfId="0" applyFont="1" applyBorder="1" applyAlignment="1">
      <alignment horizontal="center"/>
    </xf>
    <xf numFmtId="4" fontId="23" fillId="0" borderId="14" xfId="0" applyNumberFormat="1" applyFont="1" applyFill="1" applyBorder="1" applyAlignment="1" applyProtection="1">
      <alignment horizontal="right"/>
    </xf>
    <xf numFmtId="0" fontId="25" fillId="0" borderId="14" xfId="0" applyNumberFormat="1" applyFont="1" applyFill="1" applyBorder="1" applyAlignment="1" applyProtection="1">
      <alignment horizontal="center"/>
    </xf>
    <xf numFmtId="0" fontId="23" fillId="0" borderId="14" xfId="0" applyNumberFormat="1" applyFont="1" applyFill="1" applyBorder="1" applyAlignment="1" applyProtection="1"/>
    <xf numFmtId="166" fontId="23" fillId="0" borderId="14" xfId="0" applyNumberFormat="1" applyFont="1" applyFill="1" applyBorder="1" applyAlignment="1" applyProtection="1"/>
    <xf numFmtId="0" fontId="23" fillId="0" borderId="13" xfId="0" applyNumberFormat="1" applyFont="1" applyFill="1" applyBorder="1" applyAlignment="1" applyProtection="1"/>
    <xf numFmtId="0" fontId="23" fillId="0" borderId="14" xfId="0" applyFont="1" applyBorder="1" applyAlignment="1">
      <alignment horizontal="left" shrinkToFit="1"/>
    </xf>
    <xf numFmtId="0" fontId="23" fillId="0" borderId="14" xfId="0" applyFont="1" applyBorder="1" applyAlignment="1">
      <alignment horizontal="center" shrinkToFit="1"/>
    </xf>
    <xf numFmtId="0" fontId="29" fillId="0" borderId="0" xfId="0" applyNumberFormat="1" applyFont="1" applyFill="1" applyBorder="1" applyAlignment="1" applyProtection="1">
      <alignment shrinkToFit="1"/>
    </xf>
    <xf numFmtId="0" fontId="29" fillId="0" borderId="0" xfId="0" applyNumberFormat="1" applyFont="1" applyFill="1" applyBorder="1" applyAlignment="1" applyProtection="1">
      <alignment horizontal="center"/>
    </xf>
    <xf numFmtId="3" fontId="29" fillId="0" borderId="0" xfId="0" applyNumberFormat="1" applyFont="1" applyFill="1" applyBorder="1" applyAlignment="1" applyProtection="1">
      <alignment horizontal="center"/>
    </xf>
    <xf numFmtId="4" fontId="29" fillId="0" borderId="0" xfId="0" applyNumberFormat="1" applyFont="1" applyFill="1" applyBorder="1" applyAlignment="1" applyProtection="1"/>
    <xf numFmtId="2" fontId="29" fillId="0" borderId="0" xfId="0" applyNumberFormat="1" applyFont="1" applyFill="1" applyBorder="1" applyAlignment="1" applyProtection="1"/>
    <xf numFmtId="3" fontId="29" fillId="0" borderId="0" xfId="0" applyNumberFormat="1" applyFont="1" applyFill="1" applyBorder="1" applyAlignment="1" applyProtection="1"/>
    <xf numFmtId="165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/>
    <xf numFmtId="0" fontId="30" fillId="0" borderId="0" xfId="0" applyNumberFormat="1" applyFont="1" applyFill="1" applyBorder="1" applyAlignment="1" applyProtection="1">
      <alignment horizontal="center"/>
    </xf>
    <xf numFmtId="0" fontId="29" fillId="0" borderId="0" xfId="0" applyNumberFormat="1" applyFont="1" applyFill="1" applyBorder="1" applyAlignment="1" applyProtection="1">
      <alignment horizontal="center" shrinkToFit="1"/>
    </xf>
    <xf numFmtId="4" fontId="29" fillId="0" borderId="0" xfId="0" applyNumberFormat="1" applyFont="1" applyFill="1" applyBorder="1" applyAlignment="1" applyProtection="1">
      <alignment horizontal="right"/>
    </xf>
    <xf numFmtId="0" fontId="31" fillId="0" borderId="0" xfId="0" applyNumberFormat="1" applyFont="1" applyFill="1" applyBorder="1" applyAlignment="1" applyProtection="1">
      <alignment horizontal="center"/>
    </xf>
    <xf numFmtId="166" fontId="29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left" shrinkToFit="1"/>
    </xf>
    <xf numFmtId="4" fontId="26" fillId="0" borderId="11" xfId="0" applyNumberFormat="1" applyFont="1" applyFill="1" applyBorder="1" applyAlignment="1" applyProtection="1">
      <alignment horizontal="center" shrinkToFit="1"/>
    </xf>
    <xf numFmtId="165" fontId="26" fillId="0" borderId="10" xfId="0" applyNumberFormat="1" applyFont="1" applyFill="1" applyBorder="1" applyAlignment="1" applyProtection="1">
      <alignment horizontal="center" shrinkToFit="1"/>
    </xf>
    <xf numFmtId="0" fontId="26" fillId="0" borderId="10" xfId="0" applyNumberFormat="1" applyFont="1" applyFill="1" applyBorder="1" applyAlignment="1" applyProtection="1">
      <alignment horizontal="center" shrinkToFit="1"/>
    </xf>
  </cellXfs>
  <cellStyles count="43">
    <cellStyle name="20% - Akzent1" xfId="1" builtinId="30" customBuiltin="1"/>
    <cellStyle name="20% - Akzent2" xfId="2" builtinId="34" customBuiltin="1"/>
    <cellStyle name="20% - Akzent3" xfId="3" builtinId="38" customBuiltin="1"/>
    <cellStyle name="20% - Akzent4" xfId="4" builtinId="42" customBuiltin="1"/>
    <cellStyle name="20% - Akzent5" xfId="5" builtinId="46" customBuiltin="1"/>
    <cellStyle name="20% - Akzent6" xfId="6" builtinId="50" customBuiltin="1"/>
    <cellStyle name="40% - Akzent1" xfId="7" builtinId="31" customBuiltin="1"/>
    <cellStyle name="40% - Akzent2" xfId="8" builtinId="35" customBuiltin="1"/>
    <cellStyle name="40% - Akzent3" xfId="9" builtinId="39" customBuiltin="1"/>
    <cellStyle name="40% - Akzent4" xfId="10" builtinId="43" customBuiltin="1"/>
    <cellStyle name="40% - Akzent5" xfId="11" builtinId="47" customBuiltin="1"/>
    <cellStyle name="40% - Akzent6" xfId="12" builtinId="51" customBuiltin="1"/>
    <cellStyle name="60% - Akzent1" xfId="13" builtinId="32" customBuiltin="1"/>
    <cellStyle name="60% - Akzent2" xfId="14" builtinId="36" customBuiltin="1"/>
    <cellStyle name="60% - Akzent3" xfId="15" builtinId="40" customBuiltin="1"/>
    <cellStyle name="60% - Akzent4" xfId="16" builtinId="44" customBuiltin="1"/>
    <cellStyle name="60% - Akzent5" xfId="17" builtinId="48" customBuiltin="1"/>
    <cellStyle name="60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 1" xfId="28"/>
    <cellStyle name="Erklärender Text" xfId="29" builtinId="53" customBuiltin="1"/>
    <cellStyle name="Euro" xfId="30"/>
    <cellStyle name="Gut" xfId="31" builtinId="26" customBuiltin="1"/>
    <cellStyle name="Neutral" xfId="32" builtinId="28" customBuiltin="1"/>
    <cellStyle name="Notiz" xfId="33" builtinId="10" customBuiltin="1"/>
    <cellStyle name="Schlecht" xfId="34" builtinId="27" customBuiltin="1"/>
    <cellStyle name="Standard" xfId="0" builtinId="0"/>
    <cellStyle name="Überschrift 1" xfId="35" builtinId="16" customBuiltin="1"/>
    <cellStyle name="Überschrift 1 1" xfId="36"/>
    <cellStyle name="Überschrift 2" xfId="37" builtinId="17" customBuiltin="1"/>
    <cellStyle name="Überschrift 3" xfId="38" builtinId="18" customBuiltin="1"/>
    <cellStyle name="Überschrift 4" xfId="39" builtinId="19" customBuiltin="1"/>
    <cellStyle name="Verknüpfte Zelle" xfId="40" builtinId="24" customBuiltin="1"/>
    <cellStyle name="Warnender Text" xfId="41" builtinId="11" customBuiltin="1"/>
    <cellStyle name="Zelle überprüfen" xfId="42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I32"/>
  <sheetViews>
    <sheetView tabSelected="1" zoomScale="105" zoomScaleNormal="105" workbookViewId="0">
      <selection activeCell="C4" sqref="C4"/>
    </sheetView>
  </sheetViews>
  <sheetFormatPr baseColWidth="10" defaultColWidth="10" defaultRowHeight="13.8"/>
  <cols>
    <col min="1" max="1" width="15.44140625" style="73" customWidth="1"/>
    <col min="2" max="2" width="11" style="73" customWidth="1"/>
    <col min="3" max="3" width="17.109375" style="73" customWidth="1"/>
    <col min="4" max="4" width="5.33203125" style="74" customWidth="1"/>
    <col min="5" max="5" width="6.44140625" style="75" customWidth="1"/>
    <col min="6" max="6" width="8.109375" style="76" customWidth="1"/>
    <col min="7" max="7" width="8.44140625" style="77" customWidth="1"/>
    <col min="8" max="8" width="7.88671875" style="76" customWidth="1"/>
    <col min="9" max="9" width="6.5546875" style="78" customWidth="1"/>
    <col min="10" max="10" width="7.5546875" style="75" customWidth="1"/>
    <col min="11" max="11" width="6.6640625" style="76" customWidth="1"/>
    <col min="12" max="13" width="9.44140625" style="79" customWidth="1"/>
    <col min="14" max="14" width="3.44140625" style="74" customWidth="1"/>
    <col min="15" max="15" width="9.44140625" style="80" customWidth="1"/>
    <col min="16" max="16" width="3.88671875" style="81" customWidth="1"/>
    <col min="17" max="17" width="12.33203125" style="73" customWidth="1"/>
    <col min="18" max="18" width="9.88671875" style="73" customWidth="1"/>
    <col min="19" max="19" width="16.6640625" style="73" customWidth="1"/>
    <col min="20" max="20" width="5.44140625" style="82" customWidth="1"/>
    <col min="21" max="21" width="7.44140625" style="76" customWidth="1"/>
    <col min="22" max="22" width="7.109375" style="76" customWidth="1"/>
    <col min="23" max="23" width="7.6640625" style="83" customWidth="1"/>
    <col min="24" max="24" width="7.109375" style="76" customWidth="1"/>
    <col min="25" max="25" width="8.33203125" style="80" customWidth="1"/>
    <col min="26" max="26" width="9.109375" style="79" customWidth="1"/>
    <col min="27" max="27" width="3.44140625" style="84" customWidth="1"/>
    <col min="28" max="28" width="5.6640625" style="80" customWidth="1"/>
    <col min="29" max="29" width="8.6640625" style="80" customWidth="1"/>
    <col min="30" max="30" width="9.44140625" style="85" customWidth="1"/>
    <col min="31" max="32" width="10" style="80"/>
    <col min="33" max="33" width="3.6640625" style="84" customWidth="1"/>
    <col min="34" max="16384" width="10" style="80"/>
  </cols>
  <sheetData>
    <row r="1" spans="1:139" s="9" customFormat="1" ht="23.4" customHeight="1">
      <c r="A1" s="86" t="s">
        <v>43</v>
      </c>
      <c r="B1" s="86"/>
      <c r="C1" s="86"/>
      <c r="D1" s="86"/>
      <c r="E1" s="86"/>
      <c r="F1" s="86"/>
      <c r="G1" s="86"/>
      <c r="H1" s="86"/>
      <c r="I1" s="86"/>
      <c r="J1" s="86"/>
      <c r="K1" s="6"/>
      <c r="L1" s="7"/>
      <c r="M1" s="7" t="s">
        <v>0</v>
      </c>
      <c r="N1" s="8"/>
      <c r="P1" s="10"/>
      <c r="Q1" s="86" t="str">
        <f>A1</f>
        <v>Ergebnisliste Castingsport - Großer Preis von Lichtenberg  2017 Stadion Friedrichsfelde, am 28. Oktober 2017</v>
      </c>
      <c r="R1" s="86"/>
      <c r="S1" s="86"/>
      <c r="T1" s="86"/>
      <c r="U1" s="86"/>
      <c r="V1" s="86"/>
      <c r="W1" s="86"/>
      <c r="X1" s="86"/>
      <c r="Y1" s="86"/>
      <c r="Z1" s="86"/>
      <c r="AA1" s="11"/>
      <c r="AD1" s="12"/>
      <c r="AF1" s="9" t="s">
        <v>0</v>
      </c>
      <c r="AG1" s="10"/>
    </row>
    <row r="2" spans="1:139" s="20" customFormat="1" ht="13.2">
      <c r="A2" s="13"/>
      <c r="B2" s="13"/>
      <c r="C2" s="13"/>
      <c r="D2" s="14"/>
      <c r="E2" s="15"/>
      <c r="F2" s="16"/>
      <c r="G2" s="17"/>
      <c r="H2" s="16"/>
      <c r="I2" s="18"/>
      <c r="J2" s="15"/>
      <c r="K2" s="16"/>
      <c r="L2" s="19"/>
      <c r="M2" s="19"/>
      <c r="N2" s="14"/>
      <c r="P2" s="21"/>
      <c r="Q2" s="13"/>
      <c r="R2" s="13"/>
      <c r="S2" s="13"/>
      <c r="T2" s="22"/>
      <c r="U2" s="16"/>
      <c r="V2" s="16"/>
      <c r="W2" s="23"/>
      <c r="X2" s="16"/>
      <c r="Z2" s="19"/>
      <c r="AA2" s="24"/>
      <c r="AD2" s="25"/>
      <c r="AG2" s="24"/>
    </row>
    <row r="3" spans="1:139" s="26" customFormat="1" ht="14.1" customHeight="1">
      <c r="A3" s="26" t="s">
        <v>1</v>
      </c>
      <c r="B3" s="26" t="s">
        <v>2</v>
      </c>
      <c r="C3" s="27" t="s">
        <v>3</v>
      </c>
      <c r="D3" s="26" t="s">
        <v>4</v>
      </c>
      <c r="E3" s="28" t="s">
        <v>5</v>
      </c>
      <c r="F3" s="87" t="s">
        <v>6</v>
      </c>
      <c r="G3" s="87"/>
      <c r="H3" s="87"/>
      <c r="I3" s="28" t="s">
        <v>7</v>
      </c>
      <c r="J3" s="28" t="s">
        <v>8</v>
      </c>
      <c r="K3" s="87" t="s">
        <v>9</v>
      </c>
      <c r="L3" s="87"/>
      <c r="M3" s="88" t="s">
        <v>10</v>
      </c>
      <c r="N3" s="88"/>
      <c r="O3" s="89" t="s">
        <v>11</v>
      </c>
      <c r="P3" s="89"/>
      <c r="Q3" s="26" t="s">
        <v>1</v>
      </c>
      <c r="R3" s="26" t="s">
        <v>2</v>
      </c>
      <c r="S3" s="26" t="s">
        <v>3</v>
      </c>
      <c r="T3" s="29" t="s">
        <v>4</v>
      </c>
      <c r="U3" s="87" t="s">
        <v>12</v>
      </c>
      <c r="V3" s="87"/>
      <c r="W3" s="87"/>
      <c r="X3" s="87" t="s">
        <v>13</v>
      </c>
      <c r="Y3" s="87"/>
      <c r="Z3" s="88" t="s">
        <v>14</v>
      </c>
      <c r="AA3" s="88"/>
      <c r="AB3" s="26" t="s">
        <v>15</v>
      </c>
      <c r="AC3" s="26" t="s">
        <v>16</v>
      </c>
      <c r="AD3" s="30"/>
      <c r="AE3" s="26" t="s">
        <v>17</v>
      </c>
      <c r="AF3" s="26" t="s">
        <v>18</v>
      </c>
      <c r="AG3" s="31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</row>
    <row r="4" spans="1:139" s="26" customFormat="1" ht="14.1" customHeight="1">
      <c r="C4" s="27"/>
      <c r="E4" s="33"/>
      <c r="F4" s="34" t="s">
        <v>19</v>
      </c>
      <c r="G4" s="35" t="s">
        <v>20</v>
      </c>
      <c r="H4" s="34" t="s">
        <v>21</v>
      </c>
      <c r="I4" s="36" t="s">
        <v>0</v>
      </c>
      <c r="J4" s="33" t="s">
        <v>0</v>
      </c>
      <c r="K4" s="34" t="s">
        <v>22</v>
      </c>
      <c r="L4" s="37" t="s">
        <v>23</v>
      </c>
      <c r="M4" s="38"/>
      <c r="N4" s="29" t="s">
        <v>24</v>
      </c>
      <c r="P4" s="39" t="s">
        <v>24</v>
      </c>
      <c r="T4" s="29"/>
      <c r="U4" s="34" t="s">
        <v>19</v>
      </c>
      <c r="V4" s="34" t="s">
        <v>20</v>
      </c>
      <c r="W4" s="40" t="s">
        <v>21</v>
      </c>
      <c r="X4" s="34" t="s">
        <v>22</v>
      </c>
      <c r="Y4" s="26" t="s">
        <v>23</v>
      </c>
      <c r="Z4" s="38"/>
      <c r="AA4" s="31" t="s">
        <v>24</v>
      </c>
      <c r="AB4" s="26" t="s">
        <v>25</v>
      </c>
      <c r="AC4" s="26" t="s">
        <v>22</v>
      </c>
      <c r="AD4" s="30" t="s">
        <v>23</v>
      </c>
      <c r="AE4" s="26" t="s">
        <v>26</v>
      </c>
      <c r="AG4" s="31" t="s">
        <v>24</v>
      </c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</row>
    <row r="5" spans="1:139" s="55" customFormat="1" ht="14.1" customHeight="1">
      <c r="A5" s="41"/>
      <c r="B5" s="41"/>
      <c r="C5" s="42"/>
      <c r="D5" s="43"/>
      <c r="E5" s="43"/>
      <c r="F5" s="44"/>
      <c r="G5" s="44"/>
      <c r="H5" s="45"/>
      <c r="I5" s="46"/>
      <c r="J5" s="43"/>
      <c r="K5" s="45"/>
      <c r="L5" s="47"/>
      <c r="M5" s="47"/>
      <c r="N5" s="48"/>
      <c r="O5" s="47"/>
      <c r="P5" s="49"/>
      <c r="Q5" s="41"/>
      <c r="R5" s="41"/>
      <c r="S5" s="50"/>
      <c r="T5" s="51"/>
      <c r="U5" s="45"/>
      <c r="V5" s="45"/>
      <c r="W5" s="52"/>
      <c r="X5" s="45"/>
      <c r="Y5" s="47"/>
      <c r="Z5" s="47"/>
      <c r="AA5" s="49"/>
      <c r="AB5" s="53"/>
      <c r="AC5" s="53"/>
      <c r="AD5" s="54"/>
      <c r="AE5" s="54"/>
      <c r="AF5" s="47"/>
      <c r="AG5" s="49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</row>
    <row r="6" spans="1:139" s="70" customFormat="1" ht="13.2">
      <c r="A6" s="1" t="s">
        <v>32</v>
      </c>
      <c r="B6" s="1" t="s">
        <v>33</v>
      </c>
      <c r="C6" s="56" t="s">
        <v>31</v>
      </c>
      <c r="D6" s="57" t="s">
        <v>28</v>
      </c>
      <c r="E6" s="57">
        <v>90</v>
      </c>
      <c r="F6" s="58">
        <v>43.41</v>
      </c>
      <c r="G6" s="58">
        <v>43.41</v>
      </c>
      <c r="H6" s="59">
        <f>SUM(F6,G6)</f>
        <v>86.82</v>
      </c>
      <c r="I6" s="60">
        <v>82</v>
      </c>
      <c r="J6" s="57">
        <v>45</v>
      </c>
      <c r="K6" s="59">
        <v>46.96</v>
      </c>
      <c r="L6" s="61">
        <f>K6*1.5</f>
        <v>70.44</v>
      </c>
      <c r="M6" s="61">
        <f>I6+J6+L6</f>
        <v>197.44</v>
      </c>
      <c r="N6" s="62"/>
      <c r="O6" s="61">
        <f>SUM(E6,H6,I6,J6,L6)</f>
        <v>374.26</v>
      </c>
      <c r="P6" s="63">
        <v>2</v>
      </c>
      <c r="Q6" s="64" t="str">
        <f t="shared" ref="Q6:T9" si="0">A6</f>
        <v>Oelke</v>
      </c>
      <c r="R6" s="64" t="str">
        <f t="shared" si="0"/>
        <v>Heinz</v>
      </c>
      <c r="S6" s="71" t="str">
        <f t="shared" si="0"/>
        <v>SC Borussia Friedr.</v>
      </c>
      <c r="T6" s="72" t="str">
        <f t="shared" si="0"/>
        <v>S</v>
      </c>
      <c r="U6" s="59">
        <v>61.73</v>
      </c>
      <c r="V6" s="59">
        <v>60.62</v>
      </c>
      <c r="W6" s="66">
        <f>SUM(U6,V6)</f>
        <v>122.35</v>
      </c>
      <c r="X6" s="59">
        <v>94.36</v>
      </c>
      <c r="Y6" s="61">
        <f>X6*1.5</f>
        <v>141.54</v>
      </c>
      <c r="Z6" s="61">
        <f>SUM(O6,W6,Y6)</f>
        <v>638.15</v>
      </c>
      <c r="AA6" s="63">
        <v>1</v>
      </c>
      <c r="AB6" s="68">
        <v>45</v>
      </c>
      <c r="AC6" s="58">
        <v>78.510000000000005</v>
      </c>
      <c r="AD6" s="69">
        <f>AC6*1.5</f>
        <v>117.76500000000001</v>
      </c>
      <c r="AE6" s="69">
        <f>AB6+AD6</f>
        <v>162.76500000000001</v>
      </c>
      <c r="AF6" s="61">
        <f>Z6+AE6</f>
        <v>800.91499999999996</v>
      </c>
      <c r="AG6" s="63">
        <v>1</v>
      </c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</row>
    <row r="7" spans="1:139" s="55" customFormat="1" ht="14.1" customHeight="1">
      <c r="A7" s="1" t="s">
        <v>66</v>
      </c>
      <c r="B7" s="1" t="s">
        <v>67</v>
      </c>
      <c r="C7" s="56" t="s">
        <v>68</v>
      </c>
      <c r="D7" s="57" t="s">
        <v>28</v>
      </c>
      <c r="E7" s="57">
        <v>85</v>
      </c>
      <c r="F7" s="58">
        <v>48.71</v>
      </c>
      <c r="G7" s="58">
        <v>43.42</v>
      </c>
      <c r="H7" s="59">
        <f>SUM(F7,G7)</f>
        <v>92.13</v>
      </c>
      <c r="I7" s="60">
        <v>70</v>
      </c>
      <c r="J7" s="57">
        <v>35</v>
      </c>
      <c r="K7" s="59">
        <v>63.53</v>
      </c>
      <c r="L7" s="61">
        <f>K7*1.5</f>
        <v>95.295000000000002</v>
      </c>
      <c r="M7" s="61">
        <f>I7+J7+L7</f>
        <v>200.29500000000002</v>
      </c>
      <c r="N7" s="62"/>
      <c r="O7" s="61">
        <f>SUM(E7,H7,I7,J7,L7)</f>
        <v>377.42500000000001</v>
      </c>
      <c r="P7" s="63">
        <v>1</v>
      </c>
      <c r="Q7" s="64" t="str">
        <f t="shared" si="0"/>
        <v>Wölk</v>
      </c>
      <c r="R7" s="64" t="str">
        <f t="shared" si="0"/>
        <v>Winfried</v>
      </c>
      <c r="S7" s="71" t="str">
        <f t="shared" si="0"/>
        <v>AO Zeuthen 1</v>
      </c>
      <c r="T7" s="72" t="str">
        <f t="shared" si="0"/>
        <v>S</v>
      </c>
      <c r="U7" s="59">
        <v>56.62</v>
      </c>
      <c r="V7" s="59">
        <v>54.8</v>
      </c>
      <c r="W7" s="66">
        <f>SUM(U7,V7)</f>
        <v>111.41999999999999</v>
      </c>
      <c r="X7" s="59">
        <v>90.99</v>
      </c>
      <c r="Y7" s="61">
        <f>X7*1.5</f>
        <v>136.48499999999999</v>
      </c>
      <c r="Z7" s="61">
        <f>SUM(O7,W7,Y7)</f>
        <v>625.33000000000004</v>
      </c>
      <c r="AA7" s="63">
        <v>2</v>
      </c>
      <c r="AB7" s="68">
        <v>20</v>
      </c>
      <c r="AC7" s="58">
        <v>71.209999999999994</v>
      </c>
      <c r="AD7" s="69">
        <f>AC7*1.5</f>
        <v>106.815</v>
      </c>
      <c r="AE7" s="69">
        <f>AB7+AD7</f>
        <v>126.815</v>
      </c>
      <c r="AF7" s="61">
        <f>Z7+AE7</f>
        <v>752.14499999999998</v>
      </c>
      <c r="AG7" s="63">
        <v>2</v>
      </c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</row>
    <row r="8" spans="1:139" s="55" customFormat="1" ht="14.1" customHeight="1">
      <c r="A8" s="1" t="s">
        <v>47</v>
      </c>
      <c r="B8" s="1" t="s">
        <v>48</v>
      </c>
      <c r="C8" s="56" t="s">
        <v>34</v>
      </c>
      <c r="D8" s="57" t="s">
        <v>28</v>
      </c>
      <c r="E8" s="57">
        <v>70</v>
      </c>
      <c r="F8" s="58">
        <v>33.049999999999997</v>
      </c>
      <c r="G8" s="58">
        <v>32.5</v>
      </c>
      <c r="H8" s="59">
        <f>SUM(F8,G8)</f>
        <v>65.55</v>
      </c>
      <c r="I8" s="60">
        <v>74</v>
      </c>
      <c r="J8" s="57">
        <v>45</v>
      </c>
      <c r="K8" s="59">
        <v>47.93</v>
      </c>
      <c r="L8" s="61">
        <f>K8*1.5</f>
        <v>71.894999999999996</v>
      </c>
      <c r="M8" s="61">
        <f>I8+J8+L8</f>
        <v>190.89499999999998</v>
      </c>
      <c r="N8" s="62"/>
      <c r="O8" s="61">
        <f>SUM(E8,H8,I8,J8,L8)</f>
        <v>326.44499999999999</v>
      </c>
      <c r="P8" s="63">
        <v>3</v>
      </c>
      <c r="Q8" s="64" t="str">
        <f t="shared" si="0"/>
        <v xml:space="preserve">Frahm </v>
      </c>
      <c r="R8" s="64" t="str">
        <f t="shared" si="0"/>
        <v>Manfred</v>
      </c>
      <c r="S8" s="71" t="str">
        <f t="shared" si="0"/>
        <v>AF Hohenschönh.</v>
      </c>
      <c r="T8" s="72" t="str">
        <f t="shared" si="0"/>
        <v>S</v>
      </c>
      <c r="U8" s="59">
        <v>55.44</v>
      </c>
      <c r="V8" s="59">
        <v>52.95</v>
      </c>
      <c r="W8" s="66">
        <f>SUM(U8,V8)</f>
        <v>108.39</v>
      </c>
      <c r="X8" s="59">
        <v>92.91</v>
      </c>
      <c r="Y8" s="61">
        <f>X8*1.5</f>
        <v>139.36500000000001</v>
      </c>
      <c r="Z8" s="61">
        <f>SUM(O8,W8,Y8)</f>
        <v>574.20000000000005</v>
      </c>
      <c r="AA8" s="63">
        <v>3</v>
      </c>
      <c r="AB8" s="68">
        <v>10</v>
      </c>
      <c r="AC8" s="58"/>
      <c r="AD8" s="58"/>
      <c r="AE8" s="69">
        <f>AB8+AD8</f>
        <v>10</v>
      </c>
      <c r="AF8" s="61">
        <f>Z8+AE8</f>
        <v>584.20000000000005</v>
      </c>
      <c r="AG8" s="62">
        <v>4</v>
      </c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</row>
    <row r="9" spans="1:139" s="55" customFormat="1" ht="14.1" customHeight="1">
      <c r="A9" s="1" t="s">
        <v>29</v>
      </c>
      <c r="B9" s="1" t="s">
        <v>30</v>
      </c>
      <c r="C9" s="56" t="s">
        <v>31</v>
      </c>
      <c r="D9" s="57" t="s">
        <v>28</v>
      </c>
      <c r="E9" s="57">
        <v>85</v>
      </c>
      <c r="F9" s="58">
        <v>31.59</v>
      </c>
      <c r="G9" s="58">
        <v>31.46</v>
      </c>
      <c r="H9" s="59">
        <f>SUM(F9,G9)</f>
        <v>63.05</v>
      </c>
      <c r="I9" s="60">
        <v>62</v>
      </c>
      <c r="J9" s="57">
        <v>30</v>
      </c>
      <c r="K9" s="59">
        <v>52.09</v>
      </c>
      <c r="L9" s="61">
        <f>K9*1.5</f>
        <v>78.135000000000005</v>
      </c>
      <c r="M9" s="61">
        <f>I9+J9+L9</f>
        <v>170.13499999999999</v>
      </c>
      <c r="N9" s="62"/>
      <c r="O9" s="61">
        <f>SUM(E9,H9,I9,J9,L9)</f>
        <v>318.185</v>
      </c>
      <c r="P9" s="4">
        <v>4</v>
      </c>
      <c r="Q9" s="64" t="str">
        <f t="shared" si="0"/>
        <v>Geisler</v>
      </c>
      <c r="R9" s="64" t="str">
        <f t="shared" si="0"/>
        <v>Jürgen</v>
      </c>
      <c r="S9" s="64" t="str">
        <f t="shared" si="0"/>
        <v>SC Borussia Friedr.</v>
      </c>
      <c r="T9" s="65" t="str">
        <f t="shared" si="0"/>
        <v>S</v>
      </c>
      <c r="U9" s="59">
        <v>55.4</v>
      </c>
      <c r="V9" s="59">
        <v>51.24</v>
      </c>
      <c r="W9" s="66">
        <f>SUM(U9,V9)</f>
        <v>106.64</v>
      </c>
      <c r="X9" s="59">
        <v>72.42</v>
      </c>
      <c r="Y9" s="61">
        <f>X9*1.5</f>
        <v>108.63</v>
      </c>
      <c r="Z9" s="61">
        <f>SUM(O9,W9,Y9)</f>
        <v>533.45499999999993</v>
      </c>
      <c r="AA9" s="4">
        <v>4</v>
      </c>
      <c r="AB9" s="68">
        <v>20</v>
      </c>
      <c r="AC9" s="58">
        <v>53.6</v>
      </c>
      <c r="AD9" s="69">
        <f>AC9*1.5</f>
        <v>80.400000000000006</v>
      </c>
      <c r="AE9" s="69">
        <f>AB9+AD9</f>
        <v>100.4</v>
      </c>
      <c r="AF9" s="61">
        <f>Z9+AE9</f>
        <v>633.8549999999999</v>
      </c>
      <c r="AG9" s="63">
        <v>3</v>
      </c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</row>
    <row r="10" spans="1:139" s="55" customFormat="1" ht="14.1" customHeight="1">
      <c r="A10" s="1"/>
      <c r="B10" s="1"/>
      <c r="C10" s="56"/>
      <c r="D10" s="57"/>
      <c r="E10" s="57"/>
      <c r="F10" s="58"/>
      <c r="G10" s="58"/>
      <c r="H10" s="59"/>
      <c r="I10" s="60"/>
      <c r="J10" s="57"/>
      <c r="K10" s="59"/>
      <c r="L10" s="61"/>
      <c r="M10" s="61"/>
      <c r="N10" s="62"/>
      <c r="O10" s="61"/>
      <c r="P10" s="63"/>
      <c r="Q10" s="64"/>
      <c r="R10" s="64"/>
      <c r="S10" s="71"/>
      <c r="T10" s="72"/>
      <c r="U10" s="59"/>
      <c r="V10" s="59"/>
      <c r="W10" s="66"/>
      <c r="X10" s="59"/>
      <c r="Y10" s="61"/>
      <c r="Z10" s="61"/>
      <c r="AA10" s="63"/>
      <c r="AB10" s="68"/>
      <c r="AC10" s="58"/>
      <c r="AD10" s="69"/>
      <c r="AE10" s="69"/>
      <c r="AF10" s="61"/>
      <c r="AG10" s="62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</row>
    <row r="11" spans="1:139" s="55" customFormat="1" ht="14.1" customHeight="1">
      <c r="A11" s="1" t="s">
        <v>44</v>
      </c>
      <c r="B11" s="1" t="s">
        <v>45</v>
      </c>
      <c r="C11" s="56" t="s">
        <v>46</v>
      </c>
      <c r="D11" s="57" t="s">
        <v>39</v>
      </c>
      <c r="E11" s="57">
        <v>50</v>
      </c>
      <c r="F11" s="58">
        <v>41.13</v>
      </c>
      <c r="G11" s="58">
        <v>39.69</v>
      </c>
      <c r="H11" s="59">
        <f>SUM(F11,G11)</f>
        <v>80.819999999999993</v>
      </c>
      <c r="I11" s="60">
        <v>84</v>
      </c>
      <c r="J11" s="57">
        <v>35</v>
      </c>
      <c r="K11" s="59">
        <v>51.39</v>
      </c>
      <c r="L11" s="61">
        <f>K11*1.5</f>
        <v>77.085000000000008</v>
      </c>
      <c r="M11" s="61">
        <f>I11+J11+L11</f>
        <v>196.08500000000001</v>
      </c>
      <c r="N11" s="62"/>
      <c r="O11" s="61">
        <f>SUM(E11,H11,I11,J11,L11)</f>
        <v>326.90499999999997</v>
      </c>
      <c r="P11" s="63">
        <v>1</v>
      </c>
      <c r="Q11" s="64" t="str">
        <f t="shared" ref="Q11:T12" si="1">A11</f>
        <v>Schneider</v>
      </c>
      <c r="R11" s="64" t="str">
        <f t="shared" si="1"/>
        <v>Angelika</v>
      </c>
      <c r="S11" s="71" t="str">
        <f t="shared" si="1"/>
        <v>Hallescher AV</v>
      </c>
      <c r="T11" s="72" t="str">
        <f t="shared" si="1"/>
        <v>LD</v>
      </c>
      <c r="U11" s="59"/>
      <c r="V11" s="59"/>
      <c r="W11" s="66"/>
      <c r="X11" s="59"/>
      <c r="Y11" s="61"/>
      <c r="Z11" s="61"/>
      <c r="AA11" s="63"/>
      <c r="AB11" s="68">
        <v>35</v>
      </c>
      <c r="AC11" s="58">
        <v>67.66</v>
      </c>
      <c r="AD11" s="69">
        <f>AC11*1.5</f>
        <v>101.49</v>
      </c>
      <c r="AE11" s="69">
        <f>AB11+AD11</f>
        <v>136.49</v>
      </c>
      <c r="AF11" s="61">
        <f>AE11+O11</f>
        <v>463.39499999999998</v>
      </c>
      <c r="AG11" s="63">
        <v>1</v>
      </c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</row>
    <row r="12" spans="1:139" s="55" customFormat="1" ht="14.1" customHeight="1">
      <c r="A12" s="1" t="s">
        <v>77</v>
      </c>
      <c r="B12" s="1" t="s">
        <v>50</v>
      </c>
      <c r="C12" s="56" t="s">
        <v>46</v>
      </c>
      <c r="D12" s="57" t="s">
        <v>39</v>
      </c>
      <c r="E12" s="57">
        <v>35</v>
      </c>
      <c r="F12" s="58">
        <v>32.82</v>
      </c>
      <c r="G12" s="58">
        <v>31.78</v>
      </c>
      <c r="H12" s="59">
        <f>SUM(F12,G12)</f>
        <v>64.599999999999994</v>
      </c>
      <c r="I12" s="60">
        <v>62</v>
      </c>
      <c r="J12" s="57">
        <v>60</v>
      </c>
      <c r="K12" s="59">
        <v>52.32</v>
      </c>
      <c r="L12" s="61">
        <f>K12*1.5</f>
        <v>78.48</v>
      </c>
      <c r="M12" s="61">
        <f>I12+J12+L12</f>
        <v>200.48000000000002</v>
      </c>
      <c r="N12" s="62"/>
      <c r="O12" s="61">
        <f>SUM(E12,H12,I12,J12,L12)</f>
        <v>300.08</v>
      </c>
      <c r="P12" s="63">
        <v>2</v>
      </c>
      <c r="Q12" s="64" t="str">
        <f t="shared" si="1"/>
        <v>Seyffert</v>
      </c>
      <c r="R12" s="64" t="str">
        <f t="shared" si="1"/>
        <v>Claudia</v>
      </c>
      <c r="S12" s="71" t="str">
        <f t="shared" si="1"/>
        <v>Hallescher AV</v>
      </c>
      <c r="T12" s="72" t="str">
        <f t="shared" si="1"/>
        <v>LD</v>
      </c>
      <c r="U12" s="59"/>
      <c r="V12" s="59"/>
      <c r="W12" s="66"/>
      <c r="X12" s="59"/>
      <c r="Y12" s="61"/>
      <c r="Z12" s="61"/>
      <c r="AA12" s="63"/>
      <c r="AB12" s="68">
        <v>5</v>
      </c>
      <c r="AC12" s="58">
        <v>35.1</v>
      </c>
      <c r="AD12" s="69">
        <f>AC12*1.5</f>
        <v>52.650000000000006</v>
      </c>
      <c r="AE12" s="69">
        <f>AB12+AD12</f>
        <v>57.650000000000006</v>
      </c>
      <c r="AF12" s="61">
        <f>AE12+O12</f>
        <v>357.73</v>
      </c>
      <c r="AG12" s="63">
        <v>2</v>
      </c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</row>
    <row r="13" spans="1:139" s="55" customFormat="1" ht="14.1" customHeight="1">
      <c r="A13" s="1" t="s">
        <v>27</v>
      </c>
      <c r="B13" s="1" t="s">
        <v>38</v>
      </c>
      <c r="C13" s="56" t="s">
        <v>31</v>
      </c>
      <c r="D13" s="57" t="s">
        <v>39</v>
      </c>
      <c r="E13" s="57">
        <v>80</v>
      </c>
      <c r="F13" s="58">
        <v>41.64</v>
      </c>
      <c r="G13" s="58">
        <v>38.869999999999997</v>
      </c>
      <c r="H13" s="59">
        <f>SUM(F13,G13)</f>
        <v>80.509999999999991</v>
      </c>
      <c r="I13" s="60">
        <v>70</v>
      </c>
      <c r="J13" s="57">
        <v>30</v>
      </c>
      <c r="K13" s="59">
        <v>20.6</v>
      </c>
      <c r="L13" s="61">
        <f>K13*1.5</f>
        <v>30.900000000000002</v>
      </c>
      <c r="M13" s="61">
        <f>I13+J13+L13</f>
        <v>130.9</v>
      </c>
      <c r="N13" s="62"/>
      <c r="O13" s="61">
        <f>SUM(E13,H13,I13,J13,L13)</f>
        <v>291.40999999999997</v>
      </c>
      <c r="P13" s="63">
        <v>3</v>
      </c>
      <c r="Q13" s="64"/>
      <c r="R13" s="64"/>
      <c r="S13" s="71"/>
      <c r="T13" s="72"/>
      <c r="U13" s="59"/>
      <c r="V13" s="59"/>
      <c r="W13" s="66"/>
      <c r="X13" s="59"/>
      <c r="Y13" s="61"/>
      <c r="Z13" s="61"/>
      <c r="AA13" s="63"/>
      <c r="AB13" s="68"/>
      <c r="AC13" s="58"/>
      <c r="AD13" s="69"/>
      <c r="AE13" s="69"/>
      <c r="AF13" s="61"/>
      <c r="AG13" s="63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</row>
    <row r="14" spans="1:139" s="55" customFormat="1" ht="14.1" customHeight="1">
      <c r="A14" s="1"/>
      <c r="B14" s="1"/>
      <c r="C14" s="56"/>
      <c r="D14" s="57"/>
      <c r="E14" s="57"/>
      <c r="F14" s="58"/>
      <c r="G14" s="58"/>
      <c r="H14" s="59"/>
      <c r="I14" s="60"/>
      <c r="J14" s="57"/>
      <c r="K14" s="59"/>
      <c r="L14" s="61"/>
      <c r="M14" s="61"/>
      <c r="N14" s="62"/>
      <c r="O14" s="61"/>
      <c r="P14" s="63"/>
      <c r="Q14" s="64"/>
      <c r="R14" s="64"/>
      <c r="S14" s="71"/>
      <c r="T14" s="72"/>
      <c r="U14" s="59"/>
      <c r="V14" s="59"/>
      <c r="W14" s="66"/>
      <c r="X14" s="59"/>
      <c r="Y14" s="61"/>
      <c r="Z14" s="61"/>
      <c r="AA14" s="63"/>
      <c r="AB14" s="68"/>
      <c r="AC14" s="58"/>
      <c r="AD14" s="69"/>
      <c r="AE14" s="69"/>
      <c r="AF14" s="61"/>
      <c r="AG14" s="63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</row>
    <row r="15" spans="1:139" s="55" customFormat="1" ht="14.1" customHeight="1">
      <c r="A15" s="1" t="s">
        <v>40</v>
      </c>
      <c r="B15" s="1" t="s">
        <v>41</v>
      </c>
      <c r="C15" s="56" t="s">
        <v>42</v>
      </c>
      <c r="D15" s="57" t="s">
        <v>37</v>
      </c>
      <c r="E15" s="57">
        <v>90</v>
      </c>
      <c r="F15" s="58">
        <v>60.03</v>
      </c>
      <c r="G15" s="58">
        <v>56.55</v>
      </c>
      <c r="H15" s="59">
        <f>SUM(F15,G15)</f>
        <v>116.58</v>
      </c>
      <c r="I15" s="60">
        <v>98</v>
      </c>
      <c r="J15" s="57">
        <v>85</v>
      </c>
      <c r="K15" s="59">
        <v>76.11</v>
      </c>
      <c r="L15" s="61">
        <f>K15*1.5</f>
        <v>114.16499999999999</v>
      </c>
      <c r="M15" s="61">
        <f>I15+J15+L15</f>
        <v>297.16499999999996</v>
      </c>
      <c r="N15" s="62"/>
      <c r="O15" s="61">
        <f>SUM(E15,H15,I15,J15,L15)</f>
        <v>503.745</v>
      </c>
      <c r="P15" s="63">
        <v>1</v>
      </c>
      <c r="Q15" s="64" t="str">
        <f t="shared" ref="Q15:T18" si="2">A15</f>
        <v>Ebeling</v>
      </c>
      <c r="R15" s="64" t="str">
        <f t="shared" si="2"/>
        <v>Olaf</v>
      </c>
      <c r="S15" s="71" t="str">
        <f t="shared" si="2"/>
        <v>Hallescher AV/CC</v>
      </c>
      <c r="T15" s="72" t="str">
        <f t="shared" si="2"/>
        <v>LM</v>
      </c>
      <c r="U15" s="59">
        <v>76.209999999999994</v>
      </c>
      <c r="V15" s="59">
        <v>72.67</v>
      </c>
      <c r="W15" s="66">
        <f>SUM(U15,V15)</f>
        <v>148.88</v>
      </c>
      <c r="X15" s="59">
        <v>108.48</v>
      </c>
      <c r="Y15" s="61">
        <f>X15*1.5</f>
        <v>162.72</v>
      </c>
      <c r="Z15" s="61">
        <f>SUM(O15,W15,Y15)</f>
        <v>815.34500000000003</v>
      </c>
      <c r="AA15" s="63">
        <v>1</v>
      </c>
      <c r="AB15" s="68">
        <v>90</v>
      </c>
      <c r="AC15" s="58">
        <v>102.92</v>
      </c>
      <c r="AD15" s="69">
        <f>AC15*1.5</f>
        <v>154.38</v>
      </c>
      <c r="AE15" s="69">
        <f>AB15+AD15</f>
        <v>244.38</v>
      </c>
      <c r="AF15" s="61">
        <f>Z15+AE15</f>
        <v>1059.7249999999999</v>
      </c>
      <c r="AG15" s="63">
        <v>1</v>
      </c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</row>
    <row r="16" spans="1:139" s="55" customFormat="1" ht="14.1" customHeight="1">
      <c r="A16" s="1" t="s">
        <v>55</v>
      </c>
      <c r="B16" s="1" t="s">
        <v>56</v>
      </c>
      <c r="C16" s="56" t="s">
        <v>64</v>
      </c>
      <c r="D16" s="62" t="s">
        <v>69</v>
      </c>
      <c r="E16" s="57">
        <v>85</v>
      </c>
      <c r="F16" s="58">
        <v>54.1</v>
      </c>
      <c r="G16" s="58">
        <v>50.74</v>
      </c>
      <c r="H16" s="59">
        <f>SUM(F16,G16)</f>
        <v>104.84</v>
      </c>
      <c r="I16" s="60">
        <v>86</v>
      </c>
      <c r="J16" s="57">
        <v>75</v>
      </c>
      <c r="K16" s="59">
        <v>75.7</v>
      </c>
      <c r="L16" s="61">
        <f>K16*1.5</f>
        <v>113.55000000000001</v>
      </c>
      <c r="M16" s="61">
        <f>I16+J16+L16</f>
        <v>274.55</v>
      </c>
      <c r="N16" s="62"/>
      <c r="O16" s="61">
        <f>SUM(E16,H16,I16,J16,L16)</f>
        <v>464.39000000000004</v>
      </c>
      <c r="P16" s="63">
        <v>2</v>
      </c>
      <c r="Q16" s="64" t="str">
        <f t="shared" si="2"/>
        <v>Sabban</v>
      </c>
      <c r="R16" s="64" t="str">
        <f t="shared" si="2"/>
        <v>Florian</v>
      </c>
      <c r="S16" s="71" t="str">
        <f t="shared" si="2"/>
        <v>SAV Ludwigslust</v>
      </c>
      <c r="T16" s="72" t="str">
        <f t="shared" si="2"/>
        <v>BJM</v>
      </c>
      <c r="U16" s="59">
        <v>68.5</v>
      </c>
      <c r="V16" s="59">
        <v>62.82</v>
      </c>
      <c r="W16" s="66">
        <f>SUM(U16,V16)</f>
        <v>131.32</v>
      </c>
      <c r="X16" s="59">
        <v>102.73</v>
      </c>
      <c r="Y16" s="61">
        <f>X16*1.5</f>
        <v>154.095</v>
      </c>
      <c r="Z16" s="61">
        <f>SUM(O16,W16,Y16)</f>
        <v>749.80500000000006</v>
      </c>
      <c r="AA16" s="63">
        <v>2</v>
      </c>
      <c r="AB16" s="68"/>
      <c r="AC16" s="58"/>
      <c r="AD16" s="69"/>
      <c r="AE16" s="69"/>
      <c r="AF16" s="61"/>
      <c r="AG16" s="67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</row>
    <row r="17" spans="1:139" s="55" customFormat="1" ht="14.1" customHeight="1">
      <c r="A17" s="1" t="s">
        <v>35</v>
      </c>
      <c r="B17" s="1" t="s">
        <v>36</v>
      </c>
      <c r="C17" s="56" t="s">
        <v>31</v>
      </c>
      <c r="D17" s="62" t="s">
        <v>37</v>
      </c>
      <c r="E17" s="57">
        <v>55</v>
      </c>
      <c r="F17" s="58">
        <v>54.57</v>
      </c>
      <c r="G17" s="58">
        <v>54.26</v>
      </c>
      <c r="H17" s="59">
        <f>SUM(F17,G17)</f>
        <v>108.83</v>
      </c>
      <c r="I17" s="60">
        <v>80</v>
      </c>
      <c r="J17" s="57">
        <v>75</v>
      </c>
      <c r="K17" s="59">
        <v>79</v>
      </c>
      <c r="L17" s="61">
        <f>K17*1.5</f>
        <v>118.5</v>
      </c>
      <c r="M17" s="61">
        <f>I17+J17+L17</f>
        <v>273.5</v>
      </c>
      <c r="N17" s="62"/>
      <c r="O17" s="61">
        <f>SUM(E17,H17,I17,J17,L17)</f>
        <v>437.33</v>
      </c>
      <c r="P17" s="63">
        <v>3</v>
      </c>
      <c r="Q17" s="64" t="str">
        <f t="shared" si="2"/>
        <v>Wagner</v>
      </c>
      <c r="R17" s="64" t="str">
        <f t="shared" si="2"/>
        <v>Frank</v>
      </c>
      <c r="S17" s="71" t="str">
        <f t="shared" si="2"/>
        <v>SC Borussia Friedr.</v>
      </c>
      <c r="T17" s="72" t="str">
        <f t="shared" si="2"/>
        <v>LM</v>
      </c>
      <c r="U17" s="59">
        <v>63.92</v>
      </c>
      <c r="V17" s="59">
        <v>63.76</v>
      </c>
      <c r="W17" s="66">
        <f>SUM(U17,V17)</f>
        <v>127.68</v>
      </c>
      <c r="X17" s="59">
        <v>115.81</v>
      </c>
      <c r="Y17" s="61">
        <f>X17*1.5</f>
        <v>173.715</v>
      </c>
      <c r="Z17" s="61">
        <f>SUM(O17,W17,Y17)</f>
        <v>738.72500000000002</v>
      </c>
      <c r="AA17" s="63">
        <v>3</v>
      </c>
      <c r="AB17" s="68">
        <v>90</v>
      </c>
      <c r="AC17" s="58">
        <v>93.23</v>
      </c>
      <c r="AD17" s="69">
        <f>AC17*1.5</f>
        <v>139.845</v>
      </c>
      <c r="AE17" s="69">
        <f>AB17+AD17</f>
        <v>229.845</v>
      </c>
      <c r="AF17" s="61">
        <f>Z17+AE17</f>
        <v>968.57</v>
      </c>
      <c r="AG17" s="63">
        <v>2</v>
      </c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</row>
    <row r="18" spans="1:139" s="55" customFormat="1" ht="14.1" customHeight="1">
      <c r="A18" s="1" t="s">
        <v>53</v>
      </c>
      <c r="B18" s="1" t="s">
        <v>54</v>
      </c>
      <c r="C18" s="56" t="s">
        <v>31</v>
      </c>
      <c r="D18" s="62" t="s">
        <v>37</v>
      </c>
      <c r="E18" s="57">
        <v>65</v>
      </c>
      <c r="F18" s="58">
        <v>54.36</v>
      </c>
      <c r="G18" s="58">
        <v>45.65</v>
      </c>
      <c r="H18" s="59">
        <f>SUM(F18,G18)</f>
        <v>100.00999999999999</v>
      </c>
      <c r="I18" s="60">
        <v>64</v>
      </c>
      <c r="J18" s="57">
        <v>80</v>
      </c>
      <c r="K18" s="59">
        <v>65.94</v>
      </c>
      <c r="L18" s="61">
        <f>K18*1.5</f>
        <v>98.91</v>
      </c>
      <c r="M18" s="61">
        <f>I18+J18+L18</f>
        <v>242.91</v>
      </c>
      <c r="N18" s="62"/>
      <c r="O18" s="61">
        <f>SUM(E18,H18,I18,J18,L18)</f>
        <v>407.91999999999996</v>
      </c>
      <c r="P18" s="4">
        <v>4</v>
      </c>
      <c r="Q18" s="64" t="str">
        <f t="shared" si="2"/>
        <v>Hüter</v>
      </c>
      <c r="R18" s="64" t="str">
        <f t="shared" si="2"/>
        <v>Torsten</v>
      </c>
      <c r="S18" s="71" t="str">
        <f t="shared" si="2"/>
        <v>SC Borussia Friedr.</v>
      </c>
      <c r="T18" s="72" t="str">
        <f t="shared" si="2"/>
        <v>LM</v>
      </c>
      <c r="U18" s="59">
        <v>64.88</v>
      </c>
      <c r="V18" s="59">
        <v>61.31</v>
      </c>
      <c r="W18" s="66">
        <f>SUM(U18,V18)</f>
        <v>126.19</v>
      </c>
      <c r="X18" s="59">
        <v>0</v>
      </c>
      <c r="Y18" s="61">
        <f>X18*1.5</f>
        <v>0</v>
      </c>
      <c r="Z18" s="61">
        <f>SUM(O18,W18,Y18)</f>
        <v>534.1099999999999</v>
      </c>
      <c r="AA18" s="4">
        <v>4</v>
      </c>
      <c r="AB18" s="68"/>
      <c r="AC18" s="68"/>
      <c r="AD18" s="69"/>
      <c r="AE18" s="69"/>
      <c r="AF18" s="61"/>
      <c r="AG18" s="63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</row>
    <row r="19" spans="1:139" s="55" customFormat="1" ht="14.1" customHeight="1">
      <c r="A19" s="1"/>
      <c r="B19" s="1"/>
      <c r="C19" s="56"/>
      <c r="D19" s="62"/>
      <c r="E19" s="57"/>
      <c r="F19" s="58"/>
      <c r="G19" s="58"/>
      <c r="H19" s="59"/>
      <c r="I19" s="60"/>
      <c r="J19" s="57"/>
      <c r="K19" s="59"/>
      <c r="L19" s="61"/>
      <c r="M19" s="61"/>
      <c r="N19" s="62"/>
      <c r="O19" s="61"/>
      <c r="P19" s="63"/>
      <c r="Q19" s="64"/>
      <c r="R19" s="64"/>
      <c r="S19" s="71"/>
      <c r="T19" s="72"/>
      <c r="U19" s="59"/>
      <c r="V19" s="59"/>
      <c r="W19" s="66"/>
      <c r="X19" s="59"/>
      <c r="Y19" s="61"/>
      <c r="Z19" s="61"/>
      <c r="AA19" s="67"/>
      <c r="AB19" s="68"/>
      <c r="AC19" s="68"/>
      <c r="AD19" s="69"/>
      <c r="AE19" s="69"/>
      <c r="AF19" s="61"/>
      <c r="AG19" s="67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</row>
    <row r="20" spans="1:139" s="55" customFormat="1" ht="14.1" customHeight="1">
      <c r="A20" s="1" t="s">
        <v>77</v>
      </c>
      <c r="B20" s="1" t="s">
        <v>51</v>
      </c>
      <c r="C20" s="56" t="s">
        <v>46</v>
      </c>
      <c r="D20" s="62" t="s">
        <v>52</v>
      </c>
      <c r="E20" s="57">
        <v>35</v>
      </c>
      <c r="F20" s="58">
        <v>37.56</v>
      </c>
      <c r="G20" s="58">
        <v>34.119999999999997</v>
      </c>
      <c r="H20" s="59">
        <f t="shared" ref="H20:H24" si="3">SUM(F20,G20)</f>
        <v>71.680000000000007</v>
      </c>
      <c r="I20" s="60">
        <v>62</v>
      </c>
      <c r="J20" s="57">
        <v>65</v>
      </c>
      <c r="K20" s="59">
        <v>50.17</v>
      </c>
      <c r="L20" s="61">
        <f t="shared" ref="L20:L27" si="4">K20*1.5</f>
        <v>75.254999999999995</v>
      </c>
      <c r="M20" s="61">
        <f t="shared" ref="M20:M27" si="5">I20+J20+L20</f>
        <v>202.255</v>
      </c>
      <c r="N20" s="62"/>
      <c r="O20" s="61">
        <f t="shared" ref="O20:O27" si="6">SUM(E20,H20,I20,J20,L20)</f>
        <v>308.935</v>
      </c>
      <c r="P20" s="63">
        <v>1</v>
      </c>
      <c r="Q20" s="64"/>
      <c r="R20" s="64"/>
      <c r="S20" s="71"/>
      <c r="T20" s="72"/>
      <c r="U20" s="59"/>
      <c r="V20" s="59"/>
      <c r="W20" s="66"/>
      <c r="X20" s="59"/>
      <c r="Y20" s="61"/>
      <c r="Z20" s="61"/>
      <c r="AA20" s="67"/>
      <c r="AB20" s="68"/>
      <c r="AC20" s="68"/>
      <c r="AD20" s="69"/>
      <c r="AE20" s="69"/>
      <c r="AF20" s="61"/>
      <c r="AG20" s="67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</row>
    <row r="21" spans="1:139" s="55" customFormat="1" ht="14.1" customHeight="1">
      <c r="A21" s="1"/>
      <c r="B21" s="1"/>
      <c r="C21" s="56"/>
      <c r="D21" s="62"/>
      <c r="E21" s="57"/>
      <c r="F21" s="58"/>
      <c r="G21" s="58"/>
      <c r="H21" s="59"/>
      <c r="I21" s="60"/>
      <c r="J21" s="57"/>
      <c r="K21" s="59"/>
      <c r="L21" s="61"/>
      <c r="M21" s="61"/>
      <c r="N21" s="62"/>
      <c r="O21" s="61"/>
      <c r="P21" s="63"/>
      <c r="Q21" s="64"/>
      <c r="R21" s="64"/>
      <c r="S21" s="71"/>
      <c r="T21" s="72"/>
      <c r="U21" s="59"/>
      <c r="V21" s="59"/>
      <c r="W21" s="66"/>
      <c r="X21" s="59"/>
      <c r="Y21" s="61"/>
      <c r="Z21" s="61"/>
      <c r="AA21" s="67"/>
      <c r="AB21" s="68"/>
      <c r="AC21" s="68"/>
      <c r="AD21" s="69"/>
      <c r="AE21" s="69"/>
      <c r="AF21" s="61"/>
      <c r="AG21" s="67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</row>
    <row r="22" spans="1:139" s="55" customFormat="1" ht="14.1" customHeight="1">
      <c r="A22" s="1"/>
      <c r="B22" s="1"/>
      <c r="C22" s="56"/>
      <c r="D22" s="62"/>
      <c r="E22" s="57"/>
      <c r="F22" s="58"/>
      <c r="G22" s="58"/>
      <c r="H22" s="59"/>
      <c r="I22" s="60"/>
      <c r="J22" s="57"/>
      <c r="K22" s="59"/>
      <c r="L22" s="61"/>
      <c r="M22" s="61"/>
      <c r="N22" s="62"/>
      <c r="O22" s="61"/>
      <c r="P22" s="63"/>
      <c r="Q22" s="64"/>
      <c r="R22" s="64"/>
      <c r="S22" s="71"/>
      <c r="T22" s="72"/>
      <c r="U22" s="59"/>
      <c r="V22" s="59"/>
      <c r="W22" s="66"/>
      <c r="X22" s="59"/>
      <c r="Y22" s="61"/>
      <c r="Z22" s="61"/>
      <c r="AA22" s="67"/>
      <c r="AB22" s="68"/>
      <c r="AC22" s="58"/>
      <c r="AD22" s="69"/>
      <c r="AE22" s="69"/>
      <c r="AF22" s="61"/>
      <c r="AG22" s="67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</row>
    <row r="23" spans="1:139" s="55" customFormat="1" ht="14.1" customHeight="1">
      <c r="A23" s="1" t="s">
        <v>58</v>
      </c>
      <c r="B23" s="1" t="s">
        <v>61</v>
      </c>
      <c r="C23" s="56" t="s">
        <v>64</v>
      </c>
      <c r="D23" s="62" t="s">
        <v>71</v>
      </c>
      <c r="E23" s="57">
        <v>60</v>
      </c>
      <c r="F23" s="58">
        <v>44.9</v>
      </c>
      <c r="G23" s="58">
        <v>44.67</v>
      </c>
      <c r="H23" s="59">
        <f t="shared" si="3"/>
        <v>89.57</v>
      </c>
      <c r="I23" s="60">
        <v>90</v>
      </c>
      <c r="J23" s="57">
        <v>85</v>
      </c>
      <c r="K23" s="59">
        <v>65.63</v>
      </c>
      <c r="L23" s="61">
        <f t="shared" si="4"/>
        <v>98.444999999999993</v>
      </c>
      <c r="M23" s="61">
        <f t="shared" si="5"/>
        <v>273.44499999999999</v>
      </c>
      <c r="N23" s="62"/>
      <c r="O23" s="61">
        <f t="shared" si="6"/>
        <v>423.01499999999999</v>
      </c>
      <c r="P23" s="63">
        <v>1</v>
      </c>
      <c r="Q23" s="64"/>
      <c r="R23" s="64"/>
      <c r="S23" s="71"/>
      <c r="T23" s="72"/>
      <c r="U23" s="59"/>
      <c r="V23" s="59"/>
      <c r="W23" s="66"/>
      <c r="X23" s="59"/>
      <c r="Y23" s="61"/>
      <c r="Z23" s="61"/>
      <c r="AA23" s="67"/>
      <c r="AB23" s="68"/>
      <c r="AC23" s="68"/>
      <c r="AD23" s="69"/>
      <c r="AE23" s="69"/>
      <c r="AF23" s="61"/>
      <c r="AG23" s="67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</row>
    <row r="24" spans="1:139" s="55" customFormat="1" ht="14.1" customHeight="1">
      <c r="A24" s="1" t="s">
        <v>60</v>
      </c>
      <c r="B24" s="1" t="s">
        <v>65</v>
      </c>
      <c r="C24" s="56" t="s">
        <v>64</v>
      </c>
      <c r="D24" s="62" t="s">
        <v>71</v>
      </c>
      <c r="E24" s="57">
        <v>60</v>
      </c>
      <c r="F24" s="58">
        <v>29.87</v>
      </c>
      <c r="G24" s="58">
        <v>28.86</v>
      </c>
      <c r="H24" s="59">
        <f t="shared" si="3"/>
        <v>58.730000000000004</v>
      </c>
      <c r="I24" s="60">
        <v>78</v>
      </c>
      <c r="J24" s="57">
        <v>45</v>
      </c>
      <c r="K24" s="59">
        <v>62.1</v>
      </c>
      <c r="L24" s="61">
        <f t="shared" si="4"/>
        <v>93.15</v>
      </c>
      <c r="M24" s="61">
        <f t="shared" si="5"/>
        <v>216.15</v>
      </c>
      <c r="N24" s="62"/>
      <c r="O24" s="61">
        <f t="shared" si="6"/>
        <v>334.88</v>
      </c>
      <c r="P24" s="63">
        <v>2</v>
      </c>
      <c r="Q24" s="64"/>
      <c r="R24" s="64"/>
      <c r="S24" s="71"/>
      <c r="T24" s="72"/>
      <c r="U24" s="59"/>
      <c r="V24" s="59"/>
      <c r="W24" s="66"/>
      <c r="X24" s="59"/>
      <c r="Y24" s="61"/>
      <c r="Z24" s="61"/>
      <c r="AA24" s="67"/>
      <c r="AB24" s="68"/>
      <c r="AC24" s="68"/>
      <c r="AD24" s="69"/>
      <c r="AE24" s="69"/>
      <c r="AF24" s="61"/>
      <c r="AG24" s="67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</row>
    <row r="25" spans="1:139" s="55" customFormat="1" ht="14.1" customHeight="1">
      <c r="A25" s="1"/>
      <c r="B25" s="1"/>
      <c r="C25" s="56"/>
      <c r="D25" s="62"/>
      <c r="E25" s="57"/>
      <c r="F25" s="58"/>
      <c r="G25" s="58"/>
      <c r="H25" s="59"/>
      <c r="I25" s="60"/>
      <c r="J25" s="57"/>
      <c r="K25" s="59"/>
      <c r="L25" s="61"/>
      <c r="M25" s="61"/>
      <c r="N25" s="62"/>
      <c r="O25" s="61"/>
      <c r="P25" s="63"/>
      <c r="Q25" s="64"/>
      <c r="R25" s="64"/>
      <c r="S25" s="71"/>
      <c r="T25" s="72"/>
      <c r="U25" s="59"/>
      <c r="V25" s="59"/>
      <c r="W25" s="66"/>
      <c r="X25" s="59"/>
      <c r="Y25" s="61"/>
      <c r="Z25" s="61"/>
      <c r="AA25" s="67"/>
      <c r="AB25" s="68"/>
      <c r="AC25" s="68"/>
      <c r="AD25" s="69"/>
      <c r="AE25" s="69"/>
      <c r="AF25" s="61"/>
      <c r="AG25" s="67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</row>
    <row r="26" spans="1:139" s="55" customFormat="1" ht="14.1" customHeight="1">
      <c r="A26" s="1" t="s">
        <v>57</v>
      </c>
      <c r="B26" s="1" t="s">
        <v>62</v>
      </c>
      <c r="C26" s="56" t="s">
        <v>64</v>
      </c>
      <c r="D26" s="62" t="s">
        <v>70</v>
      </c>
      <c r="E26" s="57"/>
      <c r="F26" s="58"/>
      <c r="G26" s="58"/>
      <c r="H26" s="59"/>
      <c r="I26" s="60">
        <v>48</v>
      </c>
      <c r="J26" s="57">
        <v>20</v>
      </c>
      <c r="K26" s="59">
        <v>54.3</v>
      </c>
      <c r="L26" s="61">
        <f t="shared" si="4"/>
        <v>81.449999999999989</v>
      </c>
      <c r="M26" s="61">
        <f t="shared" si="5"/>
        <v>149.44999999999999</v>
      </c>
      <c r="N26" s="62"/>
      <c r="O26" s="61">
        <f t="shared" si="6"/>
        <v>149.44999999999999</v>
      </c>
      <c r="P26" s="63">
        <v>1</v>
      </c>
      <c r="Q26" s="64"/>
      <c r="R26" s="64"/>
      <c r="S26" s="71"/>
      <c r="T26" s="72"/>
      <c r="U26" s="59"/>
      <c r="V26" s="59"/>
      <c r="W26" s="66"/>
      <c r="X26" s="59"/>
      <c r="Y26" s="61"/>
      <c r="Z26" s="61"/>
      <c r="AA26" s="67"/>
      <c r="AB26" s="68"/>
      <c r="AC26" s="68"/>
      <c r="AD26" s="69"/>
      <c r="AE26" s="69"/>
      <c r="AF26" s="61"/>
      <c r="AG26" s="67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</row>
    <row r="27" spans="1:139" s="55" customFormat="1" ht="14.1" customHeight="1">
      <c r="A27" s="1" t="s">
        <v>59</v>
      </c>
      <c r="B27" s="1" t="s">
        <v>63</v>
      </c>
      <c r="C27" s="56" t="s">
        <v>64</v>
      </c>
      <c r="D27" s="62" t="s">
        <v>70</v>
      </c>
      <c r="E27" s="57"/>
      <c r="F27" s="58"/>
      <c r="G27" s="58"/>
      <c r="H27" s="59"/>
      <c r="I27" s="60">
        <v>50</v>
      </c>
      <c r="J27" s="57">
        <v>15</v>
      </c>
      <c r="K27" s="59">
        <v>43.86</v>
      </c>
      <c r="L27" s="61">
        <f t="shared" si="4"/>
        <v>65.789999999999992</v>
      </c>
      <c r="M27" s="61">
        <f t="shared" si="5"/>
        <v>130.79</v>
      </c>
      <c r="N27" s="62"/>
      <c r="O27" s="61">
        <f t="shared" si="6"/>
        <v>130.79</v>
      </c>
      <c r="P27" s="63">
        <v>2</v>
      </c>
      <c r="Q27" s="64"/>
      <c r="R27" s="64"/>
      <c r="S27" s="71"/>
      <c r="T27" s="72"/>
      <c r="U27" s="59"/>
      <c r="V27" s="59"/>
      <c r="W27" s="66"/>
      <c r="X27" s="59"/>
      <c r="Y27" s="61"/>
      <c r="Z27" s="61"/>
      <c r="AA27" s="67"/>
      <c r="AB27" s="68"/>
      <c r="AC27" s="68"/>
      <c r="AD27" s="69"/>
      <c r="AE27" s="69"/>
      <c r="AF27" s="61"/>
      <c r="AG27" s="67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</row>
    <row r="29" spans="1:139">
      <c r="AB29" s="80" t="s">
        <v>73</v>
      </c>
    </row>
    <row r="30" spans="1:139">
      <c r="AB30" s="80" t="s">
        <v>74</v>
      </c>
    </row>
    <row r="31" spans="1:139">
      <c r="AB31" s="80" t="s">
        <v>75</v>
      </c>
    </row>
    <row r="32" spans="1:139">
      <c r="AB32" s="80" t="s">
        <v>76</v>
      </c>
    </row>
  </sheetData>
  <sortState ref="A15:EI18">
    <sortCondition descending="1" ref="Z15:Z18"/>
  </sortState>
  <mergeCells count="9">
    <mergeCell ref="A1:J1"/>
    <mergeCell ref="Q1:Z1"/>
    <mergeCell ref="F3:H3"/>
    <mergeCell ref="K3:L3"/>
    <mergeCell ref="M3:N3"/>
    <mergeCell ref="O3:P3"/>
    <mergeCell ref="U3:W3"/>
    <mergeCell ref="X3:Y3"/>
    <mergeCell ref="Z3:AA3"/>
  </mergeCells>
  <pageMargins left="0.39374999999999999" right="0.19652777777777777" top="0.59027777777777779" bottom="0.39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25"/>
  <sheetViews>
    <sheetView workbookViewId="0">
      <selection activeCell="G17" sqref="G17"/>
    </sheetView>
  </sheetViews>
  <sheetFormatPr baseColWidth="10" defaultRowHeight="12.6"/>
  <sheetData>
    <row r="2" spans="1:4" ht="15">
      <c r="A2" s="5" t="s">
        <v>72</v>
      </c>
    </row>
    <row r="5" spans="1:4" ht="13.2">
      <c r="A5" s="1" t="s">
        <v>32</v>
      </c>
      <c r="B5" s="1" t="s">
        <v>33</v>
      </c>
      <c r="C5" s="2" t="s">
        <v>31</v>
      </c>
      <c r="D5" s="3" t="s">
        <v>28</v>
      </c>
    </row>
    <row r="6" spans="1:4" ht="13.2">
      <c r="A6" s="1" t="s">
        <v>47</v>
      </c>
      <c r="B6" s="1" t="s">
        <v>48</v>
      </c>
      <c r="C6" s="2" t="s">
        <v>34</v>
      </c>
      <c r="D6" s="3" t="s">
        <v>28</v>
      </c>
    </row>
    <row r="7" spans="1:4" ht="13.2">
      <c r="A7" s="1" t="s">
        <v>29</v>
      </c>
      <c r="B7" s="1" t="s">
        <v>30</v>
      </c>
      <c r="C7" s="2" t="s">
        <v>31</v>
      </c>
      <c r="D7" s="3" t="s">
        <v>28</v>
      </c>
    </row>
    <row r="8" spans="1:4" ht="13.2">
      <c r="A8" s="1" t="s">
        <v>66</v>
      </c>
      <c r="B8" s="1" t="s">
        <v>67</v>
      </c>
      <c r="C8" s="2" t="s">
        <v>68</v>
      </c>
      <c r="D8" s="3" t="s">
        <v>28</v>
      </c>
    </row>
    <row r="9" spans="1:4" ht="13.2">
      <c r="A9" s="1"/>
      <c r="B9" s="1"/>
      <c r="C9" s="2"/>
      <c r="D9" s="3"/>
    </row>
    <row r="10" spans="1:4" ht="13.2">
      <c r="A10" s="1" t="s">
        <v>27</v>
      </c>
      <c r="B10" s="1" t="s">
        <v>38</v>
      </c>
      <c r="C10" s="2" t="s">
        <v>31</v>
      </c>
      <c r="D10" s="3" t="s">
        <v>39</v>
      </c>
    </row>
    <row r="11" spans="1:4" ht="13.2">
      <c r="A11" s="1" t="s">
        <v>44</v>
      </c>
      <c r="B11" s="1" t="s">
        <v>45</v>
      </c>
      <c r="C11" s="2" t="s">
        <v>46</v>
      </c>
      <c r="D11" s="3" t="s">
        <v>39</v>
      </c>
    </row>
    <row r="12" spans="1:4" ht="13.2">
      <c r="A12" s="1" t="s">
        <v>49</v>
      </c>
      <c r="B12" s="1" t="s">
        <v>50</v>
      </c>
      <c r="C12" s="2" t="s">
        <v>46</v>
      </c>
      <c r="D12" s="3" t="s">
        <v>39</v>
      </c>
    </row>
    <row r="13" spans="1:4" ht="13.2">
      <c r="A13" s="1" t="s">
        <v>49</v>
      </c>
      <c r="B13" s="1" t="s">
        <v>51</v>
      </c>
      <c r="C13" s="2" t="s">
        <v>46</v>
      </c>
      <c r="D13" s="4" t="s">
        <v>52</v>
      </c>
    </row>
    <row r="14" spans="1:4" ht="13.2">
      <c r="A14" s="1"/>
      <c r="B14" s="1"/>
      <c r="C14" s="2"/>
      <c r="D14" s="3"/>
    </row>
    <row r="15" spans="1:4" ht="13.2">
      <c r="A15" s="1"/>
      <c r="B15" s="1"/>
      <c r="C15" s="2"/>
      <c r="D15" s="3"/>
    </row>
    <row r="16" spans="1:4" ht="13.2">
      <c r="A16" s="1" t="s">
        <v>40</v>
      </c>
      <c r="B16" s="1" t="s">
        <v>41</v>
      </c>
      <c r="C16" s="2" t="s">
        <v>42</v>
      </c>
      <c r="D16" s="3" t="s">
        <v>37</v>
      </c>
    </row>
    <row r="17" spans="1:4" ht="13.2">
      <c r="A17" s="1" t="s">
        <v>35</v>
      </c>
      <c r="B17" s="1" t="s">
        <v>36</v>
      </c>
      <c r="C17" s="2" t="s">
        <v>31</v>
      </c>
      <c r="D17" s="4" t="s">
        <v>37</v>
      </c>
    </row>
    <row r="18" spans="1:4" ht="13.2">
      <c r="A18" s="1" t="s">
        <v>53</v>
      </c>
      <c r="B18" s="1" t="s">
        <v>54</v>
      </c>
      <c r="C18" s="2" t="s">
        <v>31</v>
      </c>
      <c r="D18" s="4" t="s">
        <v>37</v>
      </c>
    </row>
    <row r="19" spans="1:4" ht="13.2">
      <c r="A19" s="1" t="s">
        <v>55</v>
      </c>
      <c r="B19" s="1" t="s">
        <v>56</v>
      </c>
      <c r="C19" s="2" t="s">
        <v>64</v>
      </c>
      <c r="D19" s="4" t="s">
        <v>69</v>
      </c>
    </row>
    <row r="20" spans="1:4" ht="13.2">
      <c r="A20" s="1"/>
      <c r="B20" s="1"/>
      <c r="C20" s="2"/>
      <c r="D20" s="4"/>
    </row>
    <row r="21" spans="1:4" ht="13.2">
      <c r="A21" s="1"/>
      <c r="B21" s="1"/>
      <c r="C21" s="2"/>
      <c r="D21" s="4"/>
    </row>
    <row r="22" spans="1:4" ht="13.2">
      <c r="A22" s="1" t="s">
        <v>58</v>
      </c>
      <c r="B22" s="1" t="s">
        <v>61</v>
      </c>
      <c r="C22" s="2" t="s">
        <v>64</v>
      </c>
      <c r="D22" s="4" t="s">
        <v>71</v>
      </c>
    </row>
    <row r="23" spans="1:4" ht="13.2">
      <c r="A23" s="1" t="s">
        <v>60</v>
      </c>
      <c r="B23" s="1" t="s">
        <v>65</v>
      </c>
      <c r="C23" s="2" t="s">
        <v>64</v>
      </c>
      <c r="D23" s="4" t="s">
        <v>71</v>
      </c>
    </row>
    <row r="24" spans="1:4" ht="13.2">
      <c r="A24" s="1" t="s">
        <v>57</v>
      </c>
      <c r="B24" s="1" t="s">
        <v>62</v>
      </c>
      <c r="C24" s="2" t="s">
        <v>64</v>
      </c>
      <c r="D24" s="4" t="s">
        <v>70</v>
      </c>
    </row>
    <row r="25" spans="1:4" ht="13.2">
      <c r="A25" s="1" t="s">
        <v>59</v>
      </c>
      <c r="B25" s="1" t="s">
        <v>63</v>
      </c>
      <c r="C25" s="2" t="s">
        <v>64</v>
      </c>
      <c r="D25" s="4" t="s">
        <v>70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GP LIchtenberg</vt:lpstr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Arbeitszimmer</dc:creator>
  <cp:lastModifiedBy>Arbeitszimmer</cp:lastModifiedBy>
  <cp:lastPrinted>2017-10-28T13:09:07Z</cp:lastPrinted>
  <dcterms:created xsi:type="dcterms:W3CDTF">2014-11-02T14:40:34Z</dcterms:created>
  <dcterms:modified xsi:type="dcterms:W3CDTF">2017-10-28T13:15:53Z</dcterms:modified>
</cp:coreProperties>
</file>