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950" windowHeight="6600"/>
  </bookViews>
  <sheets>
    <sheet name="alle" sheetId="5" r:id="rId1"/>
  </sheets>
  <calcPr calcId="125725"/>
</workbook>
</file>

<file path=xl/calcChain.xml><?xml version="1.0" encoding="utf-8"?>
<calcChain xmlns="http://schemas.openxmlformats.org/spreadsheetml/2006/main">
  <c r="AD12" i="5"/>
  <c r="AD11"/>
  <c r="AD5"/>
  <c r="AD7"/>
  <c r="M8" l="1"/>
  <c r="T5" l="1"/>
  <c r="S5"/>
  <c r="R5"/>
  <c r="Q5"/>
  <c r="AE7" l="1"/>
  <c r="AE5"/>
  <c r="AE11"/>
  <c r="AE12"/>
  <c r="Y6"/>
  <c r="Y7"/>
  <c r="Y5"/>
  <c r="Y11"/>
  <c r="Y12"/>
  <c r="W6"/>
  <c r="W7"/>
  <c r="W5"/>
  <c r="W11"/>
  <c r="W12"/>
  <c r="L6"/>
  <c r="M6" s="1"/>
  <c r="L7"/>
  <c r="M7" s="1"/>
  <c r="L5"/>
  <c r="M5" s="1"/>
  <c r="L10"/>
  <c r="M10" s="1"/>
  <c r="L11"/>
  <c r="M11" s="1"/>
  <c r="L12"/>
  <c r="M12" s="1"/>
  <c r="L14"/>
  <c r="M14" s="1"/>
  <c r="H6"/>
  <c r="H7"/>
  <c r="H5"/>
  <c r="H10"/>
  <c r="O10" s="1"/>
  <c r="H11"/>
  <c r="H12"/>
  <c r="H14"/>
  <c r="O14" s="1"/>
  <c r="O12" l="1"/>
  <c r="O6"/>
  <c r="Z6" s="1"/>
  <c r="O7"/>
  <c r="Z7" s="1"/>
  <c r="AF7" s="1"/>
  <c r="Z12"/>
  <c r="AF12" s="1"/>
  <c r="O11"/>
  <c r="Z11" s="1"/>
  <c r="AF11" s="1"/>
  <c r="O5"/>
  <c r="Z5" s="1"/>
  <c r="AF5" s="1"/>
  <c r="T7"/>
  <c r="T6"/>
  <c r="T11"/>
  <c r="T12"/>
  <c r="S7"/>
  <c r="S6"/>
  <c r="S11"/>
  <c r="S12"/>
  <c r="R7"/>
  <c r="R6"/>
  <c r="R11"/>
  <c r="R12"/>
  <c r="Q7"/>
  <c r="Q6"/>
  <c r="Q11"/>
  <c r="Q12"/>
  <c r="Q8"/>
  <c r="T8"/>
  <c r="S8"/>
  <c r="R8"/>
  <c r="H8"/>
  <c r="Q1"/>
  <c r="O8" l="1"/>
</calcChain>
</file>

<file path=xl/sharedStrings.xml><?xml version="1.0" encoding="utf-8"?>
<sst xmlns="http://schemas.openxmlformats.org/spreadsheetml/2006/main" count="83" uniqueCount="55">
  <si>
    <t>Name</t>
  </si>
  <si>
    <t>Vorname</t>
  </si>
  <si>
    <t>Verein</t>
  </si>
  <si>
    <t>Klasse</t>
  </si>
  <si>
    <t>Fliege Ziel</t>
  </si>
  <si>
    <t>Fliege Weit Einhand</t>
  </si>
  <si>
    <t>Dreikampf</t>
  </si>
  <si>
    <t>Fünfkampf</t>
  </si>
  <si>
    <t>Gewicht Weit 18g</t>
  </si>
  <si>
    <t>Siebenkampf</t>
  </si>
  <si>
    <t>1. Wurf</t>
  </si>
  <si>
    <t>2. Wurf</t>
  </si>
  <si>
    <t>gesamt</t>
  </si>
  <si>
    <t>Präzision</t>
  </si>
  <si>
    <t>m</t>
  </si>
  <si>
    <t>Punkte</t>
  </si>
  <si>
    <t xml:space="preserve"> </t>
  </si>
  <si>
    <t>Pl.</t>
  </si>
  <si>
    <t xml:space="preserve"> Gewicht Weit 7,5 g</t>
  </si>
  <si>
    <t>Gewicht Ziel</t>
  </si>
  <si>
    <t>Fliege Weit Zweihand</t>
  </si>
  <si>
    <t>Wagner</t>
  </si>
  <si>
    <t>Frank</t>
  </si>
  <si>
    <t>LM</t>
  </si>
  <si>
    <t>S</t>
  </si>
  <si>
    <t>Hüter</t>
  </si>
  <si>
    <t>Torsten</t>
  </si>
  <si>
    <t>Musial</t>
  </si>
  <si>
    <t>Volker</t>
  </si>
  <si>
    <t>Zimmermann</t>
  </si>
  <si>
    <t>SC Borussia Friedr.</t>
  </si>
  <si>
    <t xml:space="preserve">Multi </t>
  </si>
  <si>
    <t>Multi Weit</t>
  </si>
  <si>
    <t>Multi</t>
  </si>
  <si>
    <t>Allround</t>
  </si>
  <si>
    <t>Ziel</t>
  </si>
  <si>
    <t>Zweikampf</t>
  </si>
  <si>
    <t>Britta</t>
  </si>
  <si>
    <t>LD</t>
  </si>
  <si>
    <t>Bitte bei Vorlage der Siegerliste an</t>
  </si>
  <si>
    <t>den DAFV aufkleben.</t>
  </si>
  <si>
    <t>Ausschreibung  wurde durch DAFV genehmigt"</t>
  </si>
  <si>
    <t>i. A. Dittrich</t>
  </si>
  <si>
    <t>Geisler</t>
  </si>
  <si>
    <t>Jürgen</t>
  </si>
  <si>
    <t>Ergebnisliste Castingsport - Saisonstart SC Borussia Friedrichsfelde am 08. April 2017</t>
  </si>
  <si>
    <t>Weigel</t>
  </si>
  <si>
    <t>Thomas</t>
  </si>
  <si>
    <t>Reiß</t>
  </si>
  <si>
    <t>Manfred</t>
  </si>
  <si>
    <t>OG Hessenwinkel</t>
  </si>
  <si>
    <t>Paege</t>
  </si>
  <si>
    <t>Oliver</t>
  </si>
  <si>
    <t>x</t>
  </si>
  <si>
    <t>Nr.: 12 /2017 gez.: Uwe Tempel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</si>
</sst>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[$€]#,##0.00_);[Red]\([$€]#,##0.00\)"/>
    <numFmt numFmtId="166" formatCode="0.000"/>
  </numFmts>
  <fonts count="9">
    <font>
      <sz val="10"/>
      <name val="MS Sans Serif"/>
    </font>
    <font>
      <sz val="10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6">
    <xf numFmtId="0" fontId="0" fillId="0" borderId="0" xfId="0"/>
    <xf numFmtId="3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4" fontId="3" fillId="0" borderId="1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3" fontId="3" fillId="0" borderId="1" xfId="0" applyNumberFormat="1" applyFont="1" applyFill="1" applyBorder="1" applyAlignment="1" applyProtection="1"/>
    <xf numFmtId="164" fontId="3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shrinkToFit="1"/>
    </xf>
    <xf numFmtId="0" fontId="5" fillId="0" borderId="1" xfId="0" applyNumberFormat="1" applyFont="1" applyFill="1" applyBorder="1" applyAlignment="1" applyProtection="1">
      <alignment shrinkToFit="1"/>
    </xf>
    <xf numFmtId="0" fontId="2" fillId="0" borderId="0" xfId="0" applyNumberFormat="1" applyFont="1" applyFill="1" applyBorder="1" applyAlignment="1" applyProtection="1">
      <alignment shrinkToFit="1"/>
    </xf>
    <xf numFmtId="3" fontId="5" fillId="0" borderId="1" xfId="0" applyNumberFormat="1" applyFont="1" applyFill="1" applyBorder="1" applyAlignment="1" applyProtection="1">
      <alignment shrinkToFit="1"/>
    </xf>
    <xf numFmtId="164" fontId="5" fillId="0" borderId="1" xfId="0" applyNumberFormat="1" applyFont="1" applyFill="1" applyBorder="1" applyAlignment="1" applyProtection="1">
      <alignment shrinkToFit="1"/>
    </xf>
    <xf numFmtId="0" fontId="5" fillId="0" borderId="1" xfId="0" applyNumberFormat="1" applyFont="1" applyFill="1" applyBorder="1" applyAlignment="1" applyProtection="1">
      <alignment horizontal="center" shrinkToFit="1"/>
    </xf>
    <xf numFmtId="3" fontId="5" fillId="0" borderId="1" xfId="0" applyNumberFormat="1" applyFont="1" applyFill="1" applyBorder="1" applyAlignment="1" applyProtection="1">
      <alignment horizontal="center" shrinkToFit="1"/>
    </xf>
    <xf numFmtId="164" fontId="5" fillId="0" borderId="1" xfId="0" applyNumberFormat="1" applyFont="1" applyFill="1" applyBorder="1" applyAlignment="1" applyProtection="1">
      <alignment horizontal="center" shrinkToFit="1"/>
    </xf>
    <xf numFmtId="0" fontId="5" fillId="0" borderId="0" xfId="0" applyNumberFormat="1" applyFont="1" applyFill="1" applyBorder="1" applyAlignment="1" applyProtection="1">
      <alignment shrinkToFit="1"/>
    </xf>
    <xf numFmtId="4" fontId="5" fillId="0" borderId="1" xfId="0" applyNumberFormat="1" applyFont="1" applyFill="1" applyBorder="1" applyAlignment="1" applyProtection="1">
      <alignment horizontal="center" shrinkToFit="1"/>
    </xf>
    <xf numFmtId="2" fontId="5" fillId="0" borderId="1" xfId="0" applyNumberFormat="1" applyFont="1" applyFill="1" applyBorder="1" applyAlignment="1" applyProtection="1">
      <alignment horizontal="center" shrinkToFit="1"/>
    </xf>
    <xf numFmtId="4" fontId="3" fillId="0" borderId="0" xfId="0" applyNumberFormat="1" applyFont="1" applyFill="1" applyBorder="1" applyAlignment="1" applyProtection="1">
      <alignment horizontal="right"/>
    </xf>
    <xf numFmtId="4" fontId="5" fillId="0" borderId="1" xfId="0" applyNumberFormat="1" applyFont="1" applyFill="1" applyBorder="1" applyAlignment="1" applyProtection="1">
      <alignment horizontal="right" shrinkToFit="1"/>
    </xf>
    <xf numFmtId="4" fontId="3" fillId="0" borderId="1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shrinkToFit="1"/>
    </xf>
    <xf numFmtId="3" fontId="5" fillId="0" borderId="2" xfId="0" applyNumberFormat="1" applyFont="1" applyFill="1" applyBorder="1" applyAlignment="1" applyProtection="1">
      <alignment horizontal="center" shrinkToFit="1"/>
    </xf>
    <xf numFmtId="0" fontId="6" fillId="0" borderId="0" xfId="0" applyNumberFormat="1" applyFont="1" applyFill="1" applyBorder="1" applyAlignment="1" applyProtection="1">
      <alignment shrinkToFit="1"/>
    </xf>
    <xf numFmtId="0" fontId="5" fillId="0" borderId="1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shrinkToFit="1"/>
    </xf>
    <xf numFmtId="0" fontId="2" fillId="0" borderId="0" xfId="0" applyNumberFormat="1" applyFont="1" applyFill="1" applyBorder="1" applyAlignment="1" applyProtection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1" xfId="0" applyNumberFormat="1" applyFont="1" applyFill="1" applyBorder="1" applyAlignment="1" applyProtection="1">
      <alignment shrinkToFit="1"/>
    </xf>
    <xf numFmtId="0" fontId="4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left" shrinkToFit="1"/>
    </xf>
    <xf numFmtId="166" fontId="3" fillId="0" borderId="0" xfId="0" applyNumberFormat="1" applyFont="1" applyFill="1" applyBorder="1" applyAlignment="1" applyProtection="1"/>
    <xf numFmtId="166" fontId="5" fillId="0" borderId="1" xfId="0" applyNumberFormat="1" applyFont="1" applyFill="1" applyBorder="1" applyAlignment="1" applyProtection="1">
      <alignment shrinkToFit="1"/>
    </xf>
    <xf numFmtId="166" fontId="3" fillId="0" borderId="1" xfId="0" applyNumberFormat="1" applyFont="1" applyFill="1" applyBorder="1" applyAlignment="1" applyProtection="1"/>
    <xf numFmtId="166" fontId="2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/>
    </xf>
    <xf numFmtId="4" fontId="8" fillId="0" borderId="1" xfId="0" applyNumberFormat="1" applyFont="1" applyFill="1" applyBorder="1" applyAlignment="1" applyProtection="1"/>
    <xf numFmtId="2" fontId="5" fillId="0" borderId="1" xfId="0" applyNumberFormat="1" applyFont="1" applyFill="1" applyBorder="1" applyAlignment="1" applyProtection="1">
      <alignment shrinkToFit="1"/>
    </xf>
    <xf numFmtId="4" fontId="3" fillId="0" borderId="1" xfId="0" applyNumberFormat="1" applyFont="1" applyFill="1" applyBorder="1" applyAlignment="1" applyProtection="1">
      <alignment horizontal="center"/>
    </xf>
    <xf numFmtId="164" fontId="5" fillId="0" borderId="2" xfId="0" applyNumberFormat="1" applyFont="1" applyFill="1" applyBorder="1" applyAlignment="1" applyProtection="1">
      <alignment horizontal="center" shrinkToFit="1"/>
    </xf>
    <xf numFmtId="164" fontId="5" fillId="0" borderId="4" xfId="0" applyNumberFormat="1" applyFont="1" applyFill="1" applyBorder="1" applyAlignment="1" applyProtection="1">
      <alignment horizontal="center" shrinkToFit="1"/>
    </xf>
    <xf numFmtId="4" fontId="5" fillId="0" borderId="2" xfId="0" applyNumberFormat="1" applyFont="1" applyFill="1" applyBorder="1" applyAlignment="1" applyProtection="1">
      <alignment horizontal="center" shrinkToFit="1"/>
    </xf>
    <xf numFmtId="4" fontId="5" fillId="0" borderId="3" xfId="0" applyNumberFormat="1" applyFont="1" applyFill="1" applyBorder="1" applyAlignment="1" applyProtection="1">
      <alignment horizontal="center" shrinkToFit="1"/>
    </xf>
    <xf numFmtId="0" fontId="6" fillId="0" borderId="0" xfId="0" applyNumberFormat="1" applyFont="1" applyFill="1" applyBorder="1" applyAlignment="1" applyProtection="1">
      <alignment horizontal="left" shrinkToFit="1"/>
    </xf>
    <xf numFmtId="0" fontId="1" fillId="0" borderId="3" xfId="0" applyFont="1" applyBorder="1"/>
    <xf numFmtId="0" fontId="5" fillId="0" borderId="2" xfId="0" applyNumberFormat="1" applyFont="1" applyFill="1" applyBorder="1" applyAlignment="1" applyProtection="1">
      <alignment horizontal="center" shrinkToFit="1"/>
    </xf>
    <xf numFmtId="0" fontId="5" fillId="0" borderId="4" xfId="0" applyNumberFormat="1" applyFont="1" applyFill="1" applyBorder="1" applyAlignment="1" applyProtection="1">
      <alignment horizontal="center" shrinkToFit="1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I30"/>
  <sheetViews>
    <sheetView tabSelected="1" zoomScale="110" zoomScaleNormal="110" workbookViewId="0">
      <selection activeCell="E18" sqref="E18"/>
    </sheetView>
  </sheetViews>
  <sheetFormatPr baseColWidth="10" defaultColWidth="10" defaultRowHeight="12.75"/>
  <cols>
    <col min="1" max="1" width="15.42578125" style="25" customWidth="1"/>
    <col min="2" max="2" width="10.140625" style="25" customWidth="1"/>
    <col min="3" max="3" width="17.140625" style="25" customWidth="1"/>
    <col min="4" max="4" width="4.5703125" style="6" customWidth="1"/>
    <col min="5" max="5" width="6.42578125" style="1" customWidth="1"/>
    <col min="6" max="6" width="8.140625" style="3" customWidth="1"/>
    <col min="7" max="7" width="8.42578125" style="2" customWidth="1"/>
    <col min="8" max="8" width="7.85546875" style="3" customWidth="1"/>
    <col min="9" max="9" width="6.5703125" style="7" customWidth="1"/>
    <col min="10" max="10" width="7.5703125" style="7" customWidth="1"/>
    <col min="11" max="11" width="6.7109375" style="3" customWidth="1"/>
    <col min="12" max="13" width="9.42578125" style="4" customWidth="1"/>
    <col min="14" max="14" width="3.42578125" style="6" customWidth="1"/>
    <col min="15" max="15" width="9.42578125" style="5" customWidth="1"/>
    <col min="16" max="16" width="3.85546875" style="6" customWidth="1"/>
    <col min="17" max="17" width="12.28515625" style="25" customWidth="1"/>
    <col min="18" max="18" width="9.85546875" style="25" customWidth="1"/>
    <col min="19" max="19" width="16.7109375" style="25" customWidth="1"/>
    <col min="20" max="20" width="5.42578125" style="45" customWidth="1"/>
    <col min="21" max="21" width="7.42578125" style="3" customWidth="1"/>
    <col min="22" max="22" width="7.140625" style="3" customWidth="1"/>
    <col min="23" max="23" width="7.7109375" style="37" customWidth="1"/>
    <col min="24" max="24" width="7.140625" style="3" customWidth="1"/>
    <col min="25" max="25" width="8.28515625" style="5" customWidth="1"/>
    <col min="26" max="26" width="9.140625" style="4" customWidth="1"/>
    <col min="27" max="27" width="3.42578125" style="6" customWidth="1"/>
    <col min="28" max="28" width="5.7109375" style="5" customWidth="1"/>
    <col min="29" max="29" width="8.7109375" style="2" customWidth="1"/>
    <col min="30" max="30" width="9.42578125" style="53" customWidth="1"/>
    <col min="31" max="32" width="10" style="5"/>
    <col min="33" max="33" width="3.7109375" style="6" customWidth="1"/>
    <col min="34" max="16384" width="10" style="5"/>
  </cols>
  <sheetData>
    <row r="1" spans="1:139" s="13" customFormat="1" ht="15.75" customHeight="1">
      <c r="A1" s="62" t="s">
        <v>45</v>
      </c>
      <c r="B1" s="62"/>
      <c r="C1" s="62"/>
      <c r="D1" s="62"/>
      <c r="E1" s="62"/>
      <c r="F1" s="62"/>
      <c r="G1" s="62"/>
      <c r="H1" s="62"/>
      <c r="I1" s="62"/>
      <c r="J1" s="62"/>
      <c r="K1" s="10"/>
      <c r="L1" s="11"/>
      <c r="M1" s="12" t="s">
        <v>16</v>
      </c>
      <c r="N1" s="38"/>
      <c r="P1" s="14"/>
      <c r="Q1" s="62" t="str">
        <f>A1</f>
        <v>Ergebnisliste Castingsport - Saisonstart SC Borussia Friedrichsfelde am 08. April 2017</v>
      </c>
      <c r="R1" s="62"/>
      <c r="S1" s="62"/>
      <c r="T1" s="62"/>
      <c r="U1" s="62"/>
      <c r="V1" s="62"/>
      <c r="W1" s="62"/>
      <c r="X1" s="62"/>
      <c r="Y1" s="62"/>
      <c r="Z1" s="62"/>
      <c r="AA1" s="42"/>
      <c r="AC1" s="16"/>
      <c r="AD1" s="50"/>
      <c r="AF1" s="13" t="s">
        <v>16</v>
      </c>
      <c r="AG1" s="14"/>
    </row>
    <row r="2" spans="1:139" s="13" customFormat="1">
      <c r="A2" s="23"/>
      <c r="B2" s="23"/>
      <c r="C2" s="23"/>
      <c r="D2" s="14"/>
      <c r="E2" s="15"/>
      <c r="F2" s="10"/>
      <c r="G2" s="16"/>
      <c r="H2" s="10"/>
      <c r="I2" s="9"/>
      <c r="J2" s="9"/>
      <c r="K2" s="10"/>
      <c r="L2" s="11"/>
      <c r="M2" s="11"/>
      <c r="N2" s="14"/>
      <c r="P2" s="14"/>
      <c r="Q2" s="23"/>
      <c r="R2" s="23"/>
      <c r="S2" s="23"/>
      <c r="T2" s="44"/>
      <c r="U2" s="10"/>
      <c r="V2" s="10"/>
      <c r="W2" s="34"/>
      <c r="X2" s="10"/>
      <c r="Z2" s="11"/>
      <c r="AA2" s="14"/>
      <c r="AC2" s="16"/>
      <c r="AD2" s="50"/>
      <c r="AG2" s="14"/>
    </row>
    <row r="3" spans="1:139" s="24" customFormat="1" ht="14.1" customHeight="1">
      <c r="A3" s="24" t="s">
        <v>0</v>
      </c>
      <c r="B3" s="24" t="s">
        <v>1</v>
      </c>
      <c r="C3" s="47" t="s">
        <v>2</v>
      </c>
      <c r="D3" s="24" t="s">
        <v>3</v>
      </c>
      <c r="E3" s="41" t="s">
        <v>4</v>
      </c>
      <c r="F3" s="60" t="s">
        <v>5</v>
      </c>
      <c r="G3" s="63"/>
      <c r="H3" s="63"/>
      <c r="I3" s="41" t="s">
        <v>13</v>
      </c>
      <c r="J3" s="41" t="s">
        <v>19</v>
      </c>
      <c r="K3" s="60" t="s">
        <v>18</v>
      </c>
      <c r="L3" s="61"/>
      <c r="M3" s="58" t="s">
        <v>6</v>
      </c>
      <c r="N3" s="59"/>
      <c r="O3" s="64" t="s">
        <v>7</v>
      </c>
      <c r="P3" s="65"/>
      <c r="Q3" s="24" t="s">
        <v>0</v>
      </c>
      <c r="R3" s="24" t="s">
        <v>1</v>
      </c>
      <c r="S3" s="24" t="s">
        <v>2</v>
      </c>
      <c r="T3" s="28" t="s">
        <v>3</v>
      </c>
      <c r="U3" s="60" t="s">
        <v>20</v>
      </c>
      <c r="V3" s="61"/>
      <c r="W3" s="61"/>
      <c r="X3" s="60" t="s">
        <v>8</v>
      </c>
      <c r="Y3" s="61"/>
      <c r="Z3" s="58" t="s">
        <v>9</v>
      </c>
      <c r="AA3" s="59"/>
      <c r="AB3" s="24" t="s">
        <v>31</v>
      </c>
      <c r="AC3" s="56" t="s">
        <v>32</v>
      </c>
      <c r="AD3" s="51"/>
      <c r="AE3" s="24" t="s">
        <v>33</v>
      </c>
      <c r="AF3" s="24" t="s">
        <v>34</v>
      </c>
      <c r="AG3" s="28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</row>
    <row r="4" spans="1:139" s="24" customFormat="1" ht="14.1" customHeight="1">
      <c r="C4" s="47"/>
      <c r="E4" s="29"/>
      <c r="F4" s="32" t="s">
        <v>10</v>
      </c>
      <c r="G4" s="33" t="s">
        <v>11</v>
      </c>
      <c r="H4" s="32" t="s">
        <v>12</v>
      </c>
      <c r="I4" s="26" t="s">
        <v>16</v>
      </c>
      <c r="J4" s="26" t="s">
        <v>16</v>
      </c>
      <c r="K4" s="32" t="s">
        <v>14</v>
      </c>
      <c r="L4" s="30" t="s">
        <v>15</v>
      </c>
      <c r="M4" s="27"/>
      <c r="N4" s="28" t="s">
        <v>17</v>
      </c>
      <c r="P4" s="28" t="s">
        <v>17</v>
      </c>
      <c r="T4" s="28"/>
      <c r="U4" s="32" t="s">
        <v>10</v>
      </c>
      <c r="V4" s="32" t="s">
        <v>11</v>
      </c>
      <c r="W4" s="35" t="s">
        <v>12</v>
      </c>
      <c r="X4" s="32" t="s">
        <v>14</v>
      </c>
      <c r="Y4" s="24" t="s">
        <v>15</v>
      </c>
      <c r="Z4" s="27"/>
      <c r="AA4" s="28" t="s">
        <v>17</v>
      </c>
      <c r="AB4" s="24" t="s">
        <v>35</v>
      </c>
      <c r="AC4" s="56" t="s">
        <v>14</v>
      </c>
      <c r="AD4" s="51" t="s">
        <v>15</v>
      </c>
      <c r="AE4" s="24" t="s">
        <v>36</v>
      </c>
      <c r="AG4" s="28" t="s">
        <v>17</v>
      </c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</row>
    <row r="5" spans="1:139" s="8" customFormat="1" ht="14.1" customHeight="1">
      <c r="A5" s="39" t="s">
        <v>46</v>
      </c>
      <c r="B5" s="39" t="s">
        <v>47</v>
      </c>
      <c r="C5" s="49" t="s">
        <v>30</v>
      </c>
      <c r="D5" s="43" t="s">
        <v>23</v>
      </c>
      <c r="E5" s="18">
        <v>100</v>
      </c>
      <c r="F5" s="19">
        <v>50.51</v>
      </c>
      <c r="G5" s="20">
        <v>47.5</v>
      </c>
      <c r="H5" s="19">
        <f>SUM(F5,G5)</f>
        <v>98.009999999999991</v>
      </c>
      <c r="I5" s="21">
        <v>82</v>
      </c>
      <c r="J5" s="21">
        <v>75</v>
      </c>
      <c r="K5" s="19">
        <v>64.47</v>
      </c>
      <c r="L5" s="22">
        <f>K5*1.5</f>
        <v>96.704999999999998</v>
      </c>
      <c r="M5" s="22">
        <f>I5+J5+L5</f>
        <v>253.70499999999998</v>
      </c>
      <c r="N5" s="17">
        <v>2</v>
      </c>
      <c r="O5" s="22">
        <f>SUM(E5,H5,I5,J5,L5)</f>
        <v>451.71499999999997</v>
      </c>
      <c r="P5" s="54">
        <v>1</v>
      </c>
      <c r="Q5" s="39" t="str">
        <f t="shared" ref="Q5:T8" si="0">A5</f>
        <v>Weigel</v>
      </c>
      <c r="R5" s="39" t="str">
        <f t="shared" si="0"/>
        <v>Thomas</v>
      </c>
      <c r="S5" s="40" t="str">
        <f t="shared" si="0"/>
        <v>SC Borussia Friedr.</v>
      </c>
      <c r="T5" s="46" t="str">
        <f t="shared" si="0"/>
        <v>LM</v>
      </c>
      <c r="U5" s="19">
        <v>61.55</v>
      </c>
      <c r="V5" s="19">
        <v>59.51</v>
      </c>
      <c r="W5" s="36">
        <f>SUM(U5,V5)</f>
        <v>121.06</v>
      </c>
      <c r="X5" s="19">
        <v>98.76</v>
      </c>
      <c r="Y5" s="22">
        <f>X5*1.5</f>
        <v>148.14000000000001</v>
      </c>
      <c r="Z5" s="22">
        <f>O5+W5+Y5</f>
        <v>720.91499999999996</v>
      </c>
      <c r="AA5" s="54">
        <v>1</v>
      </c>
      <c r="AB5" s="8">
        <v>80</v>
      </c>
      <c r="AC5" s="20">
        <v>81.33</v>
      </c>
      <c r="AD5" s="52">
        <f t="shared" ref="AD5" si="1">AC5*1.5</f>
        <v>121.995</v>
      </c>
      <c r="AE5" s="52">
        <f>AB5+AD5</f>
        <v>201.995</v>
      </c>
      <c r="AF5" s="22">
        <f>Z5+AE5</f>
        <v>922.91</v>
      </c>
      <c r="AG5" s="54">
        <v>1</v>
      </c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</row>
    <row r="6" spans="1:139" s="8" customFormat="1" ht="14.1" customHeight="1">
      <c r="A6" s="39" t="s">
        <v>25</v>
      </c>
      <c r="B6" s="39" t="s">
        <v>26</v>
      </c>
      <c r="C6" s="49" t="s">
        <v>30</v>
      </c>
      <c r="D6" s="18" t="s">
        <v>23</v>
      </c>
      <c r="E6" s="18">
        <v>50</v>
      </c>
      <c r="F6" s="19">
        <v>51.77</v>
      </c>
      <c r="G6" s="20">
        <v>49.81</v>
      </c>
      <c r="H6" s="19">
        <f>SUM(F6,G6)</f>
        <v>101.58000000000001</v>
      </c>
      <c r="I6" s="21">
        <v>84</v>
      </c>
      <c r="J6" s="21">
        <v>85</v>
      </c>
      <c r="K6" s="19">
        <v>58.76</v>
      </c>
      <c r="L6" s="22">
        <f>K6*1.5</f>
        <v>88.14</v>
      </c>
      <c r="M6" s="22">
        <f>I6+J6+L6</f>
        <v>257.14</v>
      </c>
      <c r="N6" s="17">
        <v>1</v>
      </c>
      <c r="O6" s="22">
        <f>SUM(E6,H6,I6,J6,L6)</f>
        <v>408.72</v>
      </c>
      <c r="P6" s="54">
        <v>2</v>
      </c>
      <c r="Q6" s="39" t="str">
        <f t="shared" si="0"/>
        <v>Hüter</v>
      </c>
      <c r="R6" s="39" t="str">
        <f t="shared" si="0"/>
        <v>Torsten</v>
      </c>
      <c r="S6" s="40" t="str">
        <f t="shared" si="0"/>
        <v>SC Borussia Friedr.</v>
      </c>
      <c r="T6" s="46" t="str">
        <f t="shared" si="0"/>
        <v>LM</v>
      </c>
      <c r="U6" s="19">
        <v>55.52</v>
      </c>
      <c r="V6" s="19">
        <v>54.74</v>
      </c>
      <c r="W6" s="36">
        <f>SUM(U6,V6)</f>
        <v>110.26</v>
      </c>
      <c r="X6" s="19">
        <v>76.25</v>
      </c>
      <c r="Y6" s="22">
        <f>X6*1.5</f>
        <v>114.375</v>
      </c>
      <c r="Z6" s="22">
        <f>O6+W6+Y6</f>
        <v>633.35500000000002</v>
      </c>
      <c r="AA6" s="54">
        <v>3</v>
      </c>
      <c r="AC6" s="20"/>
      <c r="AD6" s="52"/>
      <c r="AE6" s="52"/>
      <c r="AF6" s="22"/>
      <c r="AG6" s="54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</row>
    <row r="7" spans="1:139" s="8" customFormat="1" ht="14.1" customHeight="1">
      <c r="A7" s="39" t="s">
        <v>21</v>
      </c>
      <c r="B7" s="39" t="s">
        <v>22</v>
      </c>
      <c r="C7" s="49" t="s">
        <v>30</v>
      </c>
      <c r="D7" s="18" t="s">
        <v>23</v>
      </c>
      <c r="E7" s="18">
        <v>95</v>
      </c>
      <c r="F7" s="19">
        <v>52.17</v>
      </c>
      <c r="G7" s="20">
        <v>50.71</v>
      </c>
      <c r="H7" s="19">
        <f>SUM(F7,G7)</f>
        <v>102.88</v>
      </c>
      <c r="I7" s="21">
        <v>70</v>
      </c>
      <c r="J7" s="21">
        <v>75</v>
      </c>
      <c r="K7" s="19">
        <v>0</v>
      </c>
      <c r="L7" s="22">
        <f>K7*1.5</f>
        <v>0</v>
      </c>
      <c r="M7" s="22">
        <f>I7+J7+L7</f>
        <v>145</v>
      </c>
      <c r="N7" s="17">
        <v>4</v>
      </c>
      <c r="O7" s="22">
        <f>SUM(E7,H7,I7,J7,L7)</f>
        <v>342.88</v>
      </c>
      <c r="P7" s="54">
        <v>3</v>
      </c>
      <c r="Q7" s="39" t="str">
        <f t="shared" si="0"/>
        <v>Wagner</v>
      </c>
      <c r="R7" s="39" t="str">
        <f t="shared" si="0"/>
        <v>Frank</v>
      </c>
      <c r="S7" s="40" t="str">
        <f t="shared" si="0"/>
        <v>SC Borussia Friedr.</v>
      </c>
      <c r="T7" s="46" t="str">
        <f t="shared" si="0"/>
        <v>LM</v>
      </c>
      <c r="U7" s="19">
        <v>71.739999999999995</v>
      </c>
      <c r="V7" s="19">
        <v>69.23</v>
      </c>
      <c r="W7" s="36">
        <f>SUM(U7,V7)</f>
        <v>140.97</v>
      </c>
      <c r="X7" s="19">
        <v>102.79</v>
      </c>
      <c r="Y7" s="22">
        <f>X7*1.5</f>
        <v>154.185</v>
      </c>
      <c r="Z7" s="22">
        <f>O7+W7+Y7</f>
        <v>638.03500000000008</v>
      </c>
      <c r="AA7" s="54">
        <v>2</v>
      </c>
      <c r="AB7" s="8">
        <v>95</v>
      </c>
      <c r="AC7" s="20">
        <v>96.3</v>
      </c>
      <c r="AD7" s="52">
        <f>AC7*1.5</f>
        <v>144.44999999999999</v>
      </c>
      <c r="AE7" s="52">
        <f>AB7+AD7</f>
        <v>239.45</v>
      </c>
      <c r="AF7" s="22">
        <f>Z7+AE7</f>
        <v>877.48500000000013</v>
      </c>
      <c r="AG7" s="54">
        <v>2</v>
      </c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</row>
    <row r="8" spans="1:139" s="8" customFormat="1" ht="14.1" customHeight="1">
      <c r="A8" s="39" t="s">
        <v>51</v>
      </c>
      <c r="B8" s="39" t="s">
        <v>52</v>
      </c>
      <c r="C8" s="49" t="s">
        <v>30</v>
      </c>
      <c r="D8" s="18" t="s">
        <v>23</v>
      </c>
      <c r="E8" s="18">
        <v>95</v>
      </c>
      <c r="F8" s="19">
        <v>41.84</v>
      </c>
      <c r="G8" s="20">
        <v>41.23</v>
      </c>
      <c r="H8" s="19">
        <f>SUM(F8,G8)</f>
        <v>83.07</v>
      </c>
      <c r="I8" s="21">
        <v>86</v>
      </c>
      <c r="J8" s="21">
        <v>60</v>
      </c>
      <c r="K8" s="57" t="s">
        <v>53</v>
      </c>
      <c r="L8" s="22">
        <v>0</v>
      </c>
      <c r="M8" s="22">
        <f>I8+J8+L8</f>
        <v>146</v>
      </c>
      <c r="N8" s="17">
        <v>3</v>
      </c>
      <c r="O8" s="22">
        <f>SUM(E8,H8,I8,J8,L8)</f>
        <v>324.07</v>
      </c>
      <c r="P8" s="17">
        <v>4</v>
      </c>
      <c r="Q8" s="39" t="str">
        <f t="shared" si="0"/>
        <v>Paege</v>
      </c>
      <c r="R8" s="39" t="str">
        <f t="shared" si="0"/>
        <v>Oliver</v>
      </c>
      <c r="S8" s="40" t="str">
        <f t="shared" si="0"/>
        <v>SC Borussia Friedr.</v>
      </c>
      <c r="T8" s="46" t="str">
        <f t="shared" si="0"/>
        <v>LM</v>
      </c>
      <c r="U8" s="19"/>
      <c r="V8" s="19"/>
      <c r="W8" s="36"/>
      <c r="X8" s="19"/>
      <c r="Y8" s="22"/>
      <c r="Z8" s="22"/>
      <c r="AA8" s="54"/>
      <c r="AC8" s="20"/>
      <c r="AD8" s="52"/>
      <c r="AE8" s="52"/>
      <c r="AF8" s="22"/>
      <c r="AG8" s="54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</row>
    <row r="9" spans="1:139" s="8" customFormat="1" ht="14.1" customHeight="1">
      <c r="A9" s="39"/>
      <c r="B9" s="39"/>
      <c r="C9" s="49"/>
      <c r="D9" s="18"/>
      <c r="E9" s="18"/>
      <c r="F9" s="19"/>
      <c r="G9" s="20"/>
      <c r="H9" s="19"/>
      <c r="I9" s="21"/>
      <c r="J9" s="21"/>
      <c r="K9" s="19"/>
      <c r="L9" s="22"/>
      <c r="M9" s="22"/>
      <c r="N9" s="17"/>
      <c r="O9" s="22"/>
      <c r="P9" s="54"/>
      <c r="Q9" s="39"/>
      <c r="R9" s="39"/>
      <c r="S9" s="40"/>
      <c r="T9" s="46"/>
      <c r="U9" s="19"/>
      <c r="V9" s="19"/>
      <c r="W9" s="36"/>
      <c r="X9" s="19"/>
      <c r="Y9" s="22"/>
      <c r="Z9" s="22"/>
      <c r="AA9" s="54"/>
      <c r="AC9" s="20"/>
      <c r="AD9" s="52"/>
      <c r="AE9" s="52"/>
      <c r="AF9" s="22"/>
      <c r="AG9" s="54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</row>
    <row r="10" spans="1:139" s="8" customFormat="1" ht="14.1" customHeight="1">
      <c r="A10" s="39" t="s">
        <v>48</v>
      </c>
      <c r="B10" s="39" t="s">
        <v>49</v>
      </c>
      <c r="C10" s="49" t="s">
        <v>50</v>
      </c>
      <c r="D10" s="18" t="s">
        <v>24</v>
      </c>
      <c r="E10" s="18">
        <v>80</v>
      </c>
      <c r="F10" s="19">
        <v>38.700000000000003</v>
      </c>
      <c r="G10" s="20">
        <v>37.92</v>
      </c>
      <c r="H10" s="19">
        <f t="shared" ref="H10:H14" si="2">SUM(F10,G10)</f>
        <v>76.62</v>
      </c>
      <c r="I10" s="21">
        <v>86</v>
      </c>
      <c r="J10" s="21">
        <v>95</v>
      </c>
      <c r="K10" s="19">
        <v>59.5</v>
      </c>
      <c r="L10" s="22">
        <f t="shared" ref="L10:L14" si="3">K10*1.5</f>
        <v>89.25</v>
      </c>
      <c r="M10" s="22">
        <f t="shared" ref="M10:M14" si="4">I10+J10+L10</f>
        <v>270.25</v>
      </c>
      <c r="N10" s="17">
        <v>1</v>
      </c>
      <c r="O10" s="22">
        <f t="shared" ref="O10:O14" si="5">SUM(E10,H10,I10,J10,L10)</f>
        <v>426.87</v>
      </c>
      <c r="P10" s="54">
        <v>1</v>
      </c>
      <c r="Q10" s="39"/>
      <c r="R10" s="39"/>
      <c r="S10" s="40"/>
      <c r="T10" s="46"/>
      <c r="U10" s="19"/>
      <c r="V10" s="19"/>
      <c r="W10" s="36"/>
      <c r="X10" s="19"/>
      <c r="Y10" s="22"/>
      <c r="Z10" s="22"/>
      <c r="AA10" s="54"/>
      <c r="AC10" s="20"/>
      <c r="AD10" s="52"/>
      <c r="AE10" s="52"/>
      <c r="AF10" s="22"/>
      <c r="AG10" s="54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</row>
    <row r="11" spans="1:139" s="8" customFormat="1" ht="14.1" customHeight="1">
      <c r="A11" s="39" t="s">
        <v>27</v>
      </c>
      <c r="B11" s="39" t="s">
        <v>28</v>
      </c>
      <c r="C11" s="49" t="s">
        <v>30</v>
      </c>
      <c r="D11" s="18" t="s">
        <v>24</v>
      </c>
      <c r="E11" s="18">
        <v>85</v>
      </c>
      <c r="F11" s="19">
        <v>40.11</v>
      </c>
      <c r="G11" s="20">
        <v>39.71</v>
      </c>
      <c r="H11" s="19">
        <f t="shared" si="2"/>
        <v>79.819999999999993</v>
      </c>
      <c r="I11" s="21">
        <v>64</v>
      </c>
      <c r="J11" s="21">
        <v>60</v>
      </c>
      <c r="K11" s="19">
        <v>53.32</v>
      </c>
      <c r="L11" s="22">
        <f t="shared" si="3"/>
        <v>79.98</v>
      </c>
      <c r="M11" s="22">
        <f t="shared" si="4"/>
        <v>203.98000000000002</v>
      </c>
      <c r="N11" s="17">
        <v>2</v>
      </c>
      <c r="O11" s="22">
        <f t="shared" si="5"/>
        <v>368.8</v>
      </c>
      <c r="P11" s="54">
        <v>2</v>
      </c>
      <c r="Q11" s="39" t="str">
        <f t="shared" ref="Q11:T12" si="6">A11</f>
        <v>Musial</v>
      </c>
      <c r="R11" s="39" t="str">
        <f t="shared" si="6"/>
        <v>Volker</v>
      </c>
      <c r="S11" s="40" t="str">
        <f t="shared" si="6"/>
        <v>SC Borussia Friedr.</v>
      </c>
      <c r="T11" s="46" t="str">
        <f t="shared" si="6"/>
        <v>S</v>
      </c>
      <c r="U11" s="19">
        <v>51.88</v>
      </c>
      <c r="V11" s="19">
        <v>48.94</v>
      </c>
      <c r="W11" s="36">
        <f t="shared" ref="W11:W12" si="7">SUM(U11,V11)</f>
        <v>100.82</v>
      </c>
      <c r="X11" s="19">
        <v>84.41</v>
      </c>
      <c r="Y11" s="22">
        <f t="shared" ref="Y11:Y12" si="8">X11*1.5</f>
        <v>126.61499999999999</v>
      </c>
      <c r="Z11" s="22">
        <f t="shared" ref="Z11:Z12" si="9">O11+W11+Y11</f>
        <v>596.23500000000001</v>
      </c>
      <c r="AA11" s="54">
        <v>1</v>
      </c>
      <c r="AB11" s="8">
        <v>60</v>
      </c>
      <c r="AC11" s="20">
        <v>69.03</v>
      </c>
      <c r="AD11" s="52">
        <f t="shared" ref="AD11:AD12" si="10">AC11*1.5</f>
        <v>103.545</v>
      </c>
      <c r="AE11" s="52">
        <f t="shared" ref="AE11:AE12" si="11">AB11+AD11</f>
        <v>163.54500000000002</v>
      </c>
      <c r="AF11" s="22">
        <f t="shared" ref="AF11:AF12" si="12">Z11+AE11</f>
        <v>759.78</v>
      </c>
      <c r="AG11" s="54">
        <v>3</v>
      </c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</row>
    <row r="12" spans="1:139" s="8" customFormat="1" ht="14.1" customHeight="1">
      <c r="A12" s="39" t="s">
        <v>43</v>
      </c>
      <c r="B12" s="39" t="s">
        <v>44</v>
      </c>
      <c r="C12" s="49" t="s">
        <v>30</v>
      </c>
      <c r="D12" s="18" t="s">
        <v>24</v>
      </c>
      <c r="E12" s="18">
        <v>80</v>
      </c>
      <c r="F12" s="19">
        <v>33.36</v>
      </c>
      <c r="G12" s="20">
        <v>31.7</v>
      </c>
      <c r="H12" s="19">
        <f t="shared" si="2"/>
        <v>65.06</v>
      </c>
      <c r="I12" s="21">
        <v>58</v>
      </c>
      <c r="J12" s="21">
        <v>40</v>
      </c>
      <c r="K12" s="19">
        <v>49.85</v>
      </c>
      <c r="L12" s="22">
        <f t="shared" si="3"/>
        <v>74.775000000000006</v>
      </c>
      <c r="M12" s="22">
        <f t="shared" si="4"/>
        <v>172.77500000000001</v>
      </c>
      <c r="N12" s="17">
        <v>3</v>
      </c>
      <c r="O12" s="22">
        <f t="shared" si="5"/>
        <v>317.83500000000004</v>
      </c>
      <c r="P12" s="54">
        <v>3</v>
      </c>
      <c r="Q12" s="39" t="str">
        <f t="shared" si="6"/>
        <v>Geisler</v>
      </c>
      <c r="R12" s="39" t="str">
        <f t="shared" si="6"/>
        <v>Jürgen</v>
      </c>
      <c r="S12" s="40" t="str">
        <f t="shared" si="6"/>
        <v>SC Borussia Friedr.</v>
      </c>
      <c r="T12" s="46" t="str">
        <f t="shared" si="6"/>
        <v>S</v>
      </c>
      <c r="U12" s="19">
        <v>49.97</v>
      </c>
      <c r="V12" s="19">
        <v>46.63</v>
      </c>
      <c r="W12" s="36">
        <f t="shared" si="7"/>
        <v>96.6</v>
      </c>
      <c r="X12" s="19">
        <v>70.34</v>
      </c>
      <c r="Y12" s="22">
        <f t="shared" si="8"/>
        <v>105.51</v>
      </c>
      <c r="Z12" s="22">
        <f t="shared" si="9"/>
        <v>519.94500000000005</v>
      </c>
      <c r="AA12" s="54">
        <v>2</v>
      </c>
      <c r="AB12" s="8">
        <v>40</v>
      </c>
      <c r="AC12" s="20">
        <v>53.6</v>
      </c>
      <c r="AD12" s="52">
        <f t="shared" si="10"/>
        <v>80.400000000000006</v>
      </c>
      <c r="AE12" s="52">
        <f t="shared" si="11"/>
        <v>120.4</v>
      </c>
      <c r="AF12" s="22">
        <f t="shared" si="12"/>
        <v>640.34500000000003</v>
      </c>
      <c r="AG12" s="17">
        <v>4</v>
      </c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</row>
    <row r="13" spans="1:139" s="8" customFormat="1" ht="14.1" customHeight="1">
      <c r="A13" s="39"/>
      <c r="B13" s="39"/>
      <c r="C13" s="49"/>
      <c r="D13" s="18"/>
      <c r="E13" s="18"/>
      <c r="F13" s="19"/>
      <c r="G13" s="20"/>
      <c r="H13" s="19"/>
      <c r="I13" s="21"/>
      <c r="J13" s="21"/>
      <c r="K13" s="19"/>
      <c r="L13" s="22"/>
      <c r="M13" s="22"/>
      <c r="N13" s="17"/>
      <c r="O13" s="22"/>
      <c r="P13" s="54"/>
      <c r="Q13" s="39"/>
      <c r="R13" s="39"/>
      <c r="S13" s="40"/>
      <c r="T13" s="46"/>
      <c r="U13" s="19"/>
      <c r="V13" s="19"/>
      <c r="W13" s="36"/>
      <c r="X13" s="19"/>
      <c r="Y13" s="22"/>
      <c r="Z13" s="22"/>
      <c r="AA13" s="54"/>
      <c r="AC13" s="20"/>
      <c r="AD13" s="52"/>
      <c r="AE13" s="52"/>
      <c r="AF13" s="22"/>
      <c r="AG13" s="54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</row>
    <row r="14" spans="1:139" s="8" customFormat="1" ht="14.1" customHeight="1">
      <c r="A14" s="39" t="s">
        <v>29</v>
      </c>
      <c r="B14" s="39" t="s">
        <v>37</v>
      </c>
      <c r="C14" s="49" t="s">
        <v>30</v>
      </c>
      <c r="D14" s="18" t="s">
        <v>38</v>
      </c>
      <c r="E14" s="18">
        <v>90</v>
      </c>
      <c r="F14" s="19">
        <v>30.04</v>
      </c>
      <c r="G14" s="20">
        <v>29.69</v>
      </c>
      <c r="H14" s="19">
        <f t="shared" si="2"/>
        <v>59.730000000000004</v>
      </c>
      <c r="I14" s="21">
        <v>56</v>
      </c>
      <c r="J14" s="21">
        <v>35</v>
      </c>
      <c r="K14" s="19">
        <v>50.92</v>
      </c>
      <c r="L14" s="22">
        <f t="shared" si="3"/>
        <v>76.38</v>
      </c>
      <c r="M14" s="22">
        <f t="shared" si="4"/>
        <v>167.38</v>
      </c>
      <c r="N14" s="17">
        <v>1</v>
      </c>
      <c r="O14" s="22">
        <f t="shared" si="5"/>
        <v>317.11</v>
      </c>
      <c r="P14" s="54">
        <v>1</v>
      </c>
      <c r="Q14" s="39"/>
      <c r="R14" s="39"/>
      <c r="S14" s="40"/>
      <c r="T14" s="46"/>
      <c r="U14" s="19"/>
      <c r="V14" s="19"/>
      <c r="W14" s="36"/>
      <c r="X14" s="19"/>
      <c r="Y14" s="22"/>
      <c r="Z14" s="22"/>
      <c r="AA14" s="54"/>
      <c r="AC14" s="20"/>
      <c r="AD14" s="52"/>
      <c r="AE14" s="52"/>
      <c r="AF14" s="22"/>
      <c r="AG14" s="17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</row>
    <row r="15" spans="1:139" s="8" customFormat="1" ht="14.1" customHeight="1">
      <c r="A15" s="39"/>
      <c r="B15" s="39"/>
      <c r="C15" s="49"/>
      <c r="D15" s="18"/>
      <c r="E15" s="18"/>
      <c r="F15" s="19"/>
      <c r="G15" s="20"/>
      <c r="H15" s="19"/>
      <c r="I15" s="21"/>
      <c r="J15" s="21"/>
      <c r="K15" s="19"/>
      <c r="L15" s="22"/>
      <c r="M15" s="22"/>
      <c r="N15" s="17"/>
      <c r="O15" s="22"/>
      <c r="P15" s="54"/>
      <c r="Q15" s="39"/>
      <c r="R15" s="39"/>
      <c r="S15" s="40"/>
      <c r="T15" s="46"/>
      <c r="U15" s="19"/>
      <c r="V15" s="19"/>
      <c r="W15" s="36"/>
      <c r="X15" s="19"/>
      <c r="Y15" s="22"/>
      <c r="Z15" s="22"/>
      <c r="AA15" s="54"/>
      <c r="AC15" s="20"/>
      <c r="AD15" s="52"/>
      <c r="AE15" s="52"/>
      <c r="AF15" s="22"/>
      <c r="AG15" s="17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</row>
    <row r="16" spans="1:139" s="8" customFormat="1" ht="14.1" customHeight="1">
      <c r="A16" s="39"/>
      <c r="B16" s="39"/>
      <c r="C16" s="49"/>
      <c r="D16" s="18"/>
      <c r="E16" s="18"/>
      <c r="F16" s="19"/>
      <c r="G16" s="20"/>
      <c r="H16" s="19"/>
      <c r="I16" s="21"/>
      <c r="J16" s="21"/>
      <c r="K16" s="19"/>
      <c r="L16" s="22"/>
      <c r="M16" s="22"/>
      <c r="N16" s="17"/>
      <c r="O16" s="22"/>
      <c r="P16" s="54"/>
      <c r="Q16" s="39"/>
      <c r="R16" s="39"/>
      <c r="S16" s="40"/>
      <c r="T16" s="46"/>
      <c r="U16" s="19"/>
      <c r="V16" s="19"/>
      <c r="W16" s="36"/>
      <c r="X16" s="19"/>
      <c r="Y16" s="22"/>
      <c r="Z16" s="22"/>
      <c r="AA16" s="54"/>
      <c r="AC16" s="20"/>
      <c r="AD16" s="52"/>
      <c r="AE16" s="52"/>
      <c r="AF16" s="22"/>
      <c r="AG16" s="17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</row>
    <row r="17" spans="1:139" s="8" customFormat="1" ht="14.1" customHeight="1">
      <c r="A17" s="39"/>
      <c r="B17" s="39"/>
      <c r="C17" s="49"/>
      <c r="D17" s="18"/>
      <c r="E17" s="18"/>
      <c r="F17" s="19"/>
      <c r="G17" s="20"/>
      <c r="H17" s="19"/>
      <c r="I17" s="21"/>
      <c r="J17" s="21"/>
      <c r="K17" s="19"/>
      <c r="L17" s="22"/>
      <c r="M17" s="22"/>
      <c r="N17" s="54"/>
      <c r="O17" s="22"/>
      <c r="P17" s="54"/>
      <c r="Q17" s="39"/>
      <c r="R17" s="39"/>
      <c r="S17" s="40"/>
      <c r="T17" s="46"/>
      <c r="U17" s="19"/>
      <c r="V17" s="19"/>
      <c r="W17" s="36"/>
      <c r="X17" s="19"/>
      <c r="Y17" s="22"/>
      <c r="Z17" s="22"/>
      <c r="AA17" s="17"/>
      <c r="AC17" s="20"/>
      <c r="AD17" s="52"/>
      <c r="AE17" s="52"/>
      <c r="AF17" s="22"/>
      <c r="AG17" s="17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</row>
    <row r="18" spans="1:139" s="13" customFormat="1" ht="14.1" customHeight="1">
      <c r="A18" s="39"/>
      <c r="B18" s="39"/>
      <c r="C18" s="49"/>
      <c r="D18" s="18"/>
      <c r="E18" s="18"/>
      <c r="F18" s="19"/>
      <c r="G18" s="20"/>
      <c r="H18" s="19"/>
      <c r="I18" s="21"/>
      <c r="J18" s="21"/>
      <c r="K18" s="19"/>
      <c r="L18" s="22"/>
      <c r="M18" s="22"/>
      <c r="N18" s="54"/>
      <c r="O18" s="22"/>
      <c r="P18" s="17"/>
      <c r="Q18" s="39"/>
      <c r="R18" s="39"/>
      <c r="S18" s="40"/>
      <c r="T18" s="46"/>
      <c r="U18" s="19"/>
      <c r="V18" s="19"/>
      <c r="W18" s="36"/>
      <c r="X18" s="19"/>
      <c r="Y18" s="22"/>
      <c r="Z18" s="22"/>
      <c r="AA18" s="17"/>
      <c r="AB18" s="8"/>
      <c r="AC18" s="20"/>
      <c r="AD18" s="52"/>
      <c r="AE18" s="52"/>
      <c r="AF18" s="22"/>
      <c r="AG18" s="17"/>
    </row>
    <row r="19" spans="1:139" s="8" customFormat="1" ht="14.1" customHeight="1">
      <c r="A19" s="39"/>
      <c r="B19" s="39"/>
      <c r="C19" s="49"/>
      <c r="D19" s="18"/>
      <c r="E19" s="18"/>
      <c r="F19" s="55"/>
      <c r="G19" s="20"/>
      <c r="H19" s="19"/>
      <c r="I19" s="21"/>
      <c r="J19" s="21"/>
      <c r="K19" s="19"/>
      <c r="L19" s="22"/>
      <c r="M19" s="22"/>
      <c r="N19" s="54"/>
      <c r="O19" s="22"/>
      <c r="P19" s="54"/>
      <c r="Q19" s="39"/>
      <c r="R19" s="39"/>
      <c r="S19" s="40"/>
      <c r="T19" s="46"/>
      <c r="U19" s="19"/>
      <c r="V19" s="19"/>
      <c r="W19" s="36"/>
      <c r="X19" s="19"/>
      <c r="Y19" s="22"/>
      <c r="Z19" s="22"/>
      <c r="AA19" s="48"/>
      <c r="AC19" s="20"/>
      <c r="AD19" s="52"/>
      <c r="AE19" s="52"/>
      <c r="AF19" s="22"/>
      <c r="AG19" s="17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</row>
    <row r="20" spans="1:139" s="13" customFormat="1" ht="14.1" customHeight="1">
      <c r="A20" s="39"/>
      <c r="B20" s="39"/>
      <c r="C20" s="49"/>
      <c r="D20" s="18"/>
      <c r="E20" s="18"/>
      <c r="F20" s="19"/>
      <c r="G20" s="20"/>
      <c r="H20" s="19"/>
      <c r="I20" s="21"/>
      <c r="J20" s="21"/>
      <c r="K20" s="19"/>
      <c r="L20" s="22"/>
      <c r="M20" s="22"/>
      <c r="N20" s="17"/>
      <c r="O20" s="22"/>
      <c r="P20" s="17"/>
      <c r="Q20" s="39"/>
      <c r="R20" s="39"/>
      <c r="S20" s="40"/>
      <c r="T20" s="46"/>
      <c r="U20" s="19"/>
      <c r="V20" s="19"/>
      <c r="W20" s="36"/>
      <c r="X20" s="19"/>
      <c r="Y20" s="22"/>
      <c r="Z20" s="22"/>
      <c r="AA20" s="17"/>
      <c r="AB20" s="8"/>
      <c r="AC20" s="20"/>
      <c r="AD20" s="52"/>
      <c r="AE20" s="52"/>
      <c r="AF20" s="22"/>
      <c r="AG20" s="17"/>
    </row>
    <row r="21" spans="1:139" s="13" customFormat="1" ht="14.1" customHeight="1">
      <c r="A21" s="39"/>
      <c r="B21" s="39"/>
      <c r="C21" s="49"/>
      <c r="D21" s="18"/>
      <c r="E21" s="43"/>
      <c r="F21" s="19"/>
      <c r="G21" s="20"/>
      <c r="H21" s="19"/>
      <c r="I21" s="8"/>
      <c r="J21" s="21"/>
      <c r="K21" s="19"/>
      <c r="L21" s="22"/>
      <c r="M21" s="22"/>
      <c r="N21" s="54"/>
      <c r="O21" s="22"/>
      <c r="P21" s="8"/>
      <c r="Q21" s="39"/>
      <c r="R21" s="39"/>
      <c r="S21" s="40"/>
      <c r="T21" s="46"/>
      <c r="U21" s="19"/>
      <c r="V21" s="19"/>
      <c r="W21" s="36"/>
      <c r="X21" s="19"/>
      <c r="Y21" s="22"/>
      <c r="Z21" s="22"/>
      <c r="AA21" s="17"/>
      <c r="AD21" s="50"/>
      <c r="AG21" s="14"/>
    </row>
    <row r="22" spans="1:139" s="13" customFormat="1" ht="14.1" customHeight="1">
      <c r="A22" s="39"/>
      <c r="B22" s="39"/>
      <c r="C22" s="49"/>
      <c r="D22" s="18"/>
      <c r="E22" s="18"/>
      <c r="F22" s="19"/>
      <c r="G22" s="20"/>
      <c r="H22" s="19"/>
      <c r="I22" s="8"/>
      <c r="J22" s="21"/>
      <c r="K22" s="19"/>
      <c r="L22" s="22"/>
      <c r="M22" s="22"/>
      <c r="N22" s="54"/>
      <c r="O22" s="22"/>
      <c r="P22" s="54"/>
      <c r="Q22" s="39"/>
      <c r="R22" s="39"/>
      <c r="S22" s="40"/>
      <c r="T22" s="46"/>
      <c r="U22" s="19"/>
      <c r="V22" s="19"/>
      <c r="W22" s="36"/>
      <c r="X22" s="19"/>
      <c r="Y22" s="22"/>
      <c r="Z22" s="22"/>
      <c r="AA22" s="48"/>
      <c r="AC22" s="16" t="s">
        <v>54</v>
      </c>
      <c r="AD22" s="50"/>
      <c r="AG22" s="14"/>
    </row>
    <row r="23" spans="1:139" s="13" customFormat="1" ht="14.1" customHeight="1">
      <c r="A23" s="39"/>
      <c r="B23" s="39"/>
      <c r="C23" s="49"/>
      <c r="D23" s="18"/>
      <c r="E23" s="18"/>
      <c r="F23" s="19"/>
      <c r="G23" s="20"/>
      <c r="H23" s="19"/>
      <c r="I23" s="8"/>
      <c r="J23" s="21"/>
      <c r="K23" s="19"/>
      <c r="L23" s="22"/>
      <c r="M23" s="22"/>
      <c r="N23" s="54"/>
      <c r="O23" s="22"/>
      <c r="P23" s="8"/>
      <c r="Q23" s="39"/>
      <c r="R23" s="39"/>
      <c r="S23" s="40"/>
      <c r="T23" s="46"/>
      <c r="U23" s="19"/>
      <c r="V23" s="19"/>
      <c r="W23" s="36"/>
      <c r="X23" s="19"/>
      <c r="Y23" s="22"/>
      <c r="Z23" s="22"/>
      <c r="AA23" s="48"/>
      <c r="AC23" s="16" t="s">
        <v>41</v>
      </c>
      <c r="AD23" s="50"/>
      <c r="AG23" s="14"/>
    </row>
    <row r="24" spans="1:139" s="13" customFormat="1" ht="14.1" customHeight="1">
      <c r="A24" s="39"/>
      <c r="B24" s="39"/>
      <c r="C24" s="49"/>
      <c r="D24" s="18"/>
      <c r="E24" s="18"/>
      <c r="F24" s="19"/>
      <c r="G24" s="20"/>
      <c r="H24" s="19"/>
      <c r="I24" s="8"/>
      <c r="J24" s="21"/>
      <c r="K24" s="19"/>
      <c r="L24" s="22"/>
      <c r="M24" s="22"/>
      <c r="N24" s="54"/>
      <c r="O24" s="22"/>
      <c r="P24" s="17"/>
      <c r="Q24" s="39"/>
      <c r="R24" s="39"/>
      <c r="S24" s="40"/>
      <c r="T24" s="46"/>
      <c r="U24" s="19"/>
      <c r="V24" s="19"/>
      <c r="W24" s="36"/>
      <c r="X24" s="19"/>
      <c r="Y24" s="22"/>
      <c r="Z24" s="22"/>
      <c r="AA24" s="17"/>
      <c r="AC24" s="16" t="s">
        <v>39</v>
      </c>
      <c r="AD24" s="50"/>
      <c r="AG24" s="14"/>
    </row>
    <row r="25" spans="1:139" s="13" customFormat="1" ht="14.1" customHeight="1">
      <c r="A25" s="39"/>
      <c r="B25" s="39"/>
      <c r="C25" s="49"/>
      <c r="D25" s="18"/>
      <c r="E25" s="18"/>
      <c r="F25" s="19"/>
      <c r="G25" s="20"/>
      <c r="H25" s="19"/>
      <c r="I25" s="8"/>
      <c r="J25" s="21"/>
      <c r="K25" s="19"/>
      <c r="L25" s="22"/>
      <c r="M25" s="22"/>
      <c r="N25" s="54"/>
      <c r="O25" s="22"/>
      <c r="P25" s="8"/>
      <c r="Q25" s="39"/>
      <c r="R25" s="39"/>
      <c r="S25" s="40"/>
      <c r="T25" s="46"/>
      <c r="U25" s="19"/>
      <c r="V25" s="19"/>
      <c r="W25" s="36"/>
      <c r="X25" s="19"/>
      <c r="Y25" s="22"/>
      <c r="Z25" s="22"/>
      <c r="AA25" s="17"/>
      <c r="AC25" s="16" t="s">
        <v>40</v>
      </c>
      <c r="AD25" s="53"/>
      <c r="AE25" s="5"/>
      <c r="AF25" s="5"/>
      <c r="AG25" s="6"/>
    </row>
    <row r="26" spans="1:139">
      <c r="AC26" s="16" t="s">
        <v>42</v>
      </c>
    </row>
    <row r="27" spans="1:139">
      <c r="AC27" s="5"/>
      <c r="AD27" s="5"/>
      <c r="AG27" s="5"/>
    </row>
    <row r="30" spans="1:139" ht="0.6" customHeight="1"/>
  </sheetData>
  <sortState ref="A5:EI8">
    <sortCondition descending="1" ref="O5:O8"/>
  </sortState>
  <mergeCells count="9">
    <mergeCell ref="Z3:AA3"/>
    <mergeCell ref="M3:N3"/>
    <mergeCell ref="K3:L3"/>
    <mergeCell ref="Q1:Z1"/>
    <mergeCell ref="F3:H3"/>
    <mergeCell ref="A1:J1"/>
    <mergeCell ref="U3:W3"/>
    <mergeCell ref="X3:Y3"/>
    <mergeCell ref="O3:P3"/>
  </mergeCells>
  <phoneticPr fontId="0" type="noConversion"/>
  <pageMargins left="0.39370078740157483" right="0.19685039370078741" top="0.59055118110236227" bottom="0.39370078740157483" header="0.51181102362204722" footer="0.51181102362204722"/>
  <pageSetup paperSize="9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alle</vt:lpstr>
    </vt:vector>
  </TitlesOfParts>
  <Company>Hasenpension Hugoline &amp; Lulu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O H</cp:lastModifiedBy>
  <cp:lastPrinted>2015-04-26T16:23:09Z</cp:lastPrinted>
  <dcterms:created xsi:type="dcterms:W3CDTF">2000-04-20T06:06:45Z</dcterms:created>
  <dcterms:modified xsi:type="dcterms:W3CDTF">2017-04-09T06:36:29Z</dcterms:modified>
</cp:coreProperties>
</file>